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epak\Desktop\"/>
    </mc:Choice>
  </mc:AlternateContent>
  <bookViews>
    <workbookView xWindow="0" yWindow="0" windowWidth="16815" windowHeight="7530"/>
  </bookViews>
  <sheets>
    <sheet name="Data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C10" i="1" l="1"/>
  <c r="C22" i="1"/>
  <c r="C30" i="1"/>
  <c r="C7" i="1"/>
  <c r="C5" i="1"/>
  <c r="C13" i="1"/>
  <c r="C34" i="1"/>
  <c r="C39" i="1"/>
  <c r="C45" i="1"/>
  <c r="C47" i="1"/>
  <c r="C48" i="1"/>
  <c r="C50" i="1"/>
  <c r="C51" i="1"/>
  <c r="C2" i="1"/>
  <c r="C31" i="1"/>
  <c r="C6" i="1"/>
  <c r="C28" i="1"/>
  <c r="C42" i="1"/>
  <c r="C17" i="1"/>
  <c r="C33" i="1"/>
  <c r="C35" i="1"/>
  <c r="C3" i="1"/>
  <c r="C26" i="1"/>
  <c r="C41" i="1"/>
  <c r="C20" i="1"/>
  <c r="C44" i="1"/>
  <c r="C29" i="1"/>
  <c r="C49" i="1"/>
  <c r="C18" i="1"/>
  <c r="C25" i="1"/>
  <c r="C46" i="1"/>
  <c r="C23" i="1"/>
  <c r="C14" i="1"/>
  <c r="C8" i="1"/>
  <c r="C19" i="1"/>
  <c r="C21" i="1"/>
  <c r="C40" i="1"/>
  <c r="C4" i="1"/>
  <c r="C11" i="1"/>
  <c r="C12" i="1"/>
  <c r="C15" i="1"/>
  <c r="C16" i="1"/>
  <c r="C24" i="1"/>
  <c r="C27" i="1"/>
  <c r="C32" i="1"/>
  <c r="C36" i="1"/>
  <c r="C37" i="1"/>
  <c r="C38" i="1"/>
  <c r="C43" i="1"/>
  <c r="C9" i="1"/>
  <c r="B8" i="1" l="1"/>
  <c r="B4" i="1"/>
  <c r="B3" i="1" l="1"/>
  <c r="B5" i="1"/>
  <c r="B6" i="1"/>
  <c r="B7" i="1"/>
  <c r="B10" i="1"/>
  <c r="B13" i="1"/>
  <c r="B17" i="1"/>
  <c r="B20" i="1"/>
  <c r="B22" i="1"/>
  <c r="B26" i="1"/>
  <c r="B28" i="1"/>
  <c r="B30" i="1"/>
  <c r="B31" i="1"/>
  <c r="B33" i="1"/>
  <c r="B34" i="1"/>
  <c r="B35" i="1"/>
  <c r="B39" i="1"/>
  <c r="B41" i="1"/>
  <c r="B42" i="1"/>
  <c r="B45" i="1"/>
  <c r="B47" i="1"/>
  <c r="B48" i="1"/>
  <c r="B50" i="1"/>
  <c r="B51" i="1"/>
  <c r="B2" i="1"/>
  <c r="B9" i="1"/>
  <c r="B11" i="1"/>
  <c r="B12" i="1"/>
  <c r="B14" i="1"/>
  <c r="B15" i="1"/>
  <c r="B16" i="1"/>
  <c r="B18" i="1"/>
  <c r="B19" i="1"/>
  <c r="B21" i="1"/>
  <c r="B23" i="1"/>
  <c r="B24" i="1"/>
  <c r="B25" i="1"/>
  <c r="B27" i="1"/>
  <c r="B29" i="1"/>
  <c r="B32" i="1"/>
  <c r="B36" i="1"/>
  <c r="B37" i="1"/>
  <c r="B38" i="1"/>
  <c r="B40" i="1"/>
  <c r="B43" i="1"/>
  <c r="B44" i="1"/>
  <c r="B46" i="1"/>
  <c r="B49" i="1"/>
  <c r="P27" i="1" l="1"/>
  <c r="O27" i="1"/>
  <c r="P26" i="1"/>
  <c r="O26" i="1"/>
  <c r="N27" i="1"/>
  <c r="N26" i="1"/>
  <c r="M27" i="1" l="1"/>
  <c r="M26" i="1"/>
</calcChain>
</file>

<file path=xl/sharedStrings.xml><?xml version="1.0" encoding="utf-8"?>
<sst xmlns="http://schemas.openxmlformats.org/spreadsheetml/2006/main" count="227" uniqueCount="79">
  <si>
    <t>ID</t>
  </si>
  <si>
    <t>Sal</t>
  </si>
  <si>
    <t>Compa</t>
  </si>
  <si>
    <t>Mid</t>
  </si>
  <si>
    <t>Age</t>
  </si>
  <si>
    <t>EES</t>
  </si>
  <si>
    <t>SR</t>
  </si>
  <si>
    <t>G</t>
  </si>
  <si>
    <t>Raise</t>
  </si>
  <si>
    <t>Deg</t>
  </si>
  <si>
    <t>Gr</t>
  </si>
  <si>
    <t>M</t>
  </si>
  <si>
    <t>E</t>
  </si>
  <si>
    <t xml:space="preserve">The ongoing question that the weekly assignments will focus on is:  Are males and females paid the same for equal work (under the Equal Pay Act)?  </t>
  </si>
  <si>
    <t>B</t>
  </si>
  <si>
    <t>Note: to simplfy the analysis, we will assume that jobs within each grade comprise equal work.</t>
  </si>
  <si>
    <t>F</t>
  </si>
  <si>
    <t>The column labels in the  table mean:</t>
  </si>
  <si>
    <t>D</t>
  </si>
  <si>
    <t xml:space="preserve">ID – Employee sample number </t>
  </si>
  <si>
    <t>Age – Age in years</t>
  </si>
  <si>
    <t>C</t>
  </si>
  <si>
    <t>A</t>
  </si>
  <si>
    <t>Raise – percent of last raise</t>
  </si>
  <si>
    <t>Grade – job/pay grade</t>
  </si>
  <si>
    <t>Compa - salary divided by midpoint</t>
  </si>
  <si>
    <t>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</si>
  <si>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</si>
  <si>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</si>
  <si>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</si>
  <si>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</si>
  <si>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</si>
  <si>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</si>
  <si>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</si>
  <si>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</si>
  <si>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</si>
  <si>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</si>
  <si>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</si>
  <si>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</si>
  <si>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</si>
  <si>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</si>
  <si>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</si>
  <si>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</si>
  <si>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</si>
  <si>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</si>
  <si>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</si>
  <si>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</si>
  <si>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</si>
  <si>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</si>
  <si>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</si>
  <si>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t-Test: Two-Sample Assuming Equal Variances</t>
  </si>
  <si>
    <t>Variable 1</t>
  </si>
  <si>
    <t>Variable 2</t>
  </si>
  <si>
    <t>Mean</t>
  </si>
  <si>
    <t>Variance</t>
  </si>
  <si>
    <t>Pooled Variance</t>
  </si>
  <si>
    <t>Hypothesized Mean Difference</t>
  </si>
  <si>
    <t>P(T&lt;=t) one-tail</t>
  </si>
  <si>
    <t>t Critical one-tail</t>
  </si>
  <si>
    <t>P(T&lt;=t) two-tail</t>
  </si>
  <si>
    <t>t Critical two-tail</t>
  </si>
  <si>
    <t xml:space="preserve"> Compa</t>
  </si>
  <si>
    <t>F mean</t>
  </si>
  <si>
    <t>m</t>
  </si>
  <si>
    <t>F Stdev</t>
  </si>
  <si>
    <t>Performance Rating</t>
  </si>
  <si>
    <t>Salary</t>
  </si>
  <si>
    <t xml:space="preserve">Salary – Salary in thousands     </t>
  </si>
  <si>
    <t xml:space="preserve">Midpoint </t>
  </si>
  <si>
    <t xml:space="preserve">Midpoint – salary grade midpoint    </t>
  </si>
  <si>
    <t>Service</t>
  </si>
  <si>
    <t>Gender</t>
  </si>
  <si>
    <t>Gender1</t>
  </si>
  <si>
    <t>Gender1 (Male or Female)</t>
  </si>
  <si>
    <t>Degree</t>
  </si>
  <si>
    <t>Degree (0= BS\BA 1 = MS)</t>
  </si>
  <si>
    <t>Service – Years of service (rounded)</t>
  </si>
  <si>
    <t>Performance Rating - Appraisal rating (employee evaluation score)</t>
  </si>
  <si>
    <t xml:space="preserve">Gender – 0 = male, 1 = female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</si>
</sst>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1"/>
    <xf numFmtId="0" fontId="1" fillId="0" borderId="0" xfId="0" applyFont="1"/>
    <xf numFmtId="0" fontId="4" fillId="0" borderId="0" xfId="0" applyFont="1"/>
    <xf numFmtId="0" fontId="0" fillId="0" borderId="0" xfId="0" quotePrefix="1"/>
    <xf numFmtId="0" fontId="1" fillId="0" borderId="0" xfId="0" applyNumberFormat="1" applyFont="1" applyAlignment="1">
      <alignment horizontal="center" vertical="top" wrapText="1"/>
    </xf>
    <xf numFmtId="0" fontId="2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0" xfId="0" applyFont="1" applyFill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0" xfId="0" applyNumberFormat="1"/>
    <xf numFmtId="0" fontId="5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  <Relationship Id="rId7" Type="http://schemas.microsoft.com/office/2006/relationships/vbaProject" Target="vbaProject.bin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1"/>
  <sheetViews>
    <sheetView tabSelected="1" topLeftCell="A19" workbookViewId="0">
      <selection activeCell="M1" sqref="M1"/>
    </sheetView>
  </sheetViews>
  <sheetFormatPr defaultRowHeight="15.75" x14ac:dyDescent="0.25"/>
  <cols>
    <col min="1" max="1" width="5" style="5" customWidth="1"/>
    <col min="2" max="2" width="11.85546875" style="5" customWidth="1"/>
    <col min="3" max="3" width="15.28515625" style="14" customWidth="1"/>
    <col min="4" max="4" width="11.42578125" style="5" customWidth="1"/>
    <col min="5" max="5" width="7.85546875" style="5" customWidth="1"/>
    <col min="6" max="6" width="12.42578125" style="5" customWidth="1"/>
    <col min="7" max="7" width="8" style="5" customWidth="1"/>
    <col min="8" max="8" width="6.85546875" style="5" customWidth="1"/>
    <col min="9" max="9" width="7.7109375" style="5" customWidth="1"/>
    <col min="10" max="10" width="7.140625" style="5" customWidth="1"/>
    <col min="11" max="11" width="7.7109375" style="5" customWidth="1"/>
    <col min="12" max="12" width="7.28515625" style="5" customWidth="1"/>
    <col min="16" max="16" width="14.85546875" customWidth="1"/>
  </cols>
  <sheetData>
    <row r="1" spans="1:19" ht="35.25" customHeight="1" x14ac:dyDescent="0.2">
      <c r="A1" s="1" t="s">
        <v>0</v>
      </c>
      <c r="B1" s="1" t="s">
        <v>66</v>
      </c>
      <c r="C1" s="25" t="s">
        <v>2</v>
      </c>
      <c r="D1" s="1" t="s">
        <v>68</v>
      </c>
      <c r="E1" s="1" t="s">
        <v>4</v>
      </c>
      <c r="F1" s="1" t="s">
        <v>65</v>
      </c>
      <c r="G1" s="1" t="s">
        <v>70</v>
      </c>
      <c r="H1" s="1" t="s">
        <v>71</v>
      </c>
      <c r="I1" s="1" t="s">
        <v>8</v>
      </c>
      <c r="J1" s="1" t="s">
        <v>74</v>
      </c>
      <c r="K1" s="1" t="s">
        <v>72</v>
      </c>
      <c r="L1" s="1" t="s">
        <v>10</v>
      </c>
      <c r="M1" s="2"/>
      <c r="N1" s="3"/>
    </row>
    <row r="2" spans="1:19" x14ac:dyDescent="0.2">
      <c r="A2" s="1">
        <v>1</v>
      </c>
      <c r="B2" s="8">
        <f t="shared" ref="B2:B33" ca="1" si="0">ROUND(D2*C2,1)</f>
        <v>59.6</v>
      </c>
      <c r="C2" s="15">
        <f ca="1">ROUND(NORMINV(RAND(),$S$35,$S$38),3)</f>
        <v>1.046</v>
      </c>
      <c r="D2" s="1">
        <v>57</v>
      </c>
      <c r="E2" s="1">
        <v>34</v>
      </c>
      <c r="F2" s="1">
        <v>85</v>
      </c>
      <c r="G2" s="1">
        <v>8</v>
      </c>
      <c r="H2" s="1">
        <v>0</v>
      </c>
      <c r="I2" s="1">
        <v>5.7</v>
      </c>
      <c r="J2" s="1">
        <v>0</v>
      </c>
      <c r="K2" s="1" t="s">
        <v>11</v>
      </c>
      <c r="L2" s="1" t="s">
        <v>12</v>
      </c>
      <c r="N2" s="4" t="s">
        <v>13</v>
      </c>
    </row>
    <row r="3" spans="1:19" x14ac:dyDescent="0.2">
      <c r="A3" s="1">
        <v>2</v>
      </c>
      <c r="B3" s="8">
        <f t="shared" ca="1" si="0"/>
        <v>26.9</v>
      </c>
      <c r="C3" s="15">
        <f ca="1">ROUND(NORMINV(RAND(),$P$35,$P$38),3)</f>
        <v>0.86799999999999999</v>
      </c>
      <c r="D3" s="1">
        <v>31</v>
      </c>
      <c r="E3" s="1">
        <v>52</v>
      </c>
      <c r="F3" s="1">
        <v>80</v>
      </c>
      <c r="G3" s="1">
        <v>7</v>
      </c>
      <c r="H3" s="1">
        <v>0</v>
      </c>
      <c r="I3" s="1">
        <v>3.9</v>
      </c>
      <c r="J3" s="1">
        <v>0</v>
      </c>
      <c r="K3" s="1" t="s">
        <v>11</v>
      </c>
      <c r="L3" s="1" t="s">
        <v>14</v>
      </c>
      <c r="N3" s="4" t="s">
        <v>15</v>
      </c>
    </row>
    <row r="4" spans="1:19" x14ac:dyDescent="0.2">
      <c r="A4" s="1">
        <v>3</v>
      </c>
      <c r="B4" s="8">
        <f t="shared" ca="1" si="0"/>
        <v>34</v>
      </c>
      <c r="C4" s="15">
        <f ca="1">ROUND(NORMINV(RAND(),$P$34,$P$37),3)</f>
        <v>1.097</v>
      </c>
      <c r="D4" s="1">
        <v>31</v>
      </c>
      <c r="E4" s="1">
        <v>30</v>
      </c>
      <c r="F4" s="1">
        <v>75</v>
      </c>
      <c r="G4" s="1">
        <v>5</v>
      </c>
      <c r="H4" s="1">
        <v>1</v>
      </c>
      <c r="I4" s="1">
        <v>3.6</v>
      </c>
      <c r="J4" s="1">
        <v>1</v>
      </c>
      <c r="K4" s="1" t="s">
        <v>16</v>
      </c>
      <c r="L4" s="1" t="s">
        <v>14</v>
      </c>
    </row>
    <row r="5" spans="1:19" x14ac:dyDescent="0.25">
      <c r="A5" s="1">
        <v>4</v>
      </c>
      <c r="B5" s="8">
        <f t="shared" ca="1" si="0"/>
        <v>60.6</v>
      </c>
      <c r="C5" s="15">
        <f ca="1">ROUND(NORMINV(RAND(),$S$35,$S$38),3)</f>
        <v>1.0640000000000001</v>
      </c>
      <c r="D5" s="1">
        <v>57</v>
      </c>
      <c r="E5" s="1">
        <v>42</v>
      </c>
      <c r="F5" s="1">
        <v>100</v>
      </c>
      <c r="G5" s="1">
        <v>16</v>
      </c>
      <c r="H5" s="1">
        <v>0</v>
      </c>
      <c r="I5" s="1">
        <v>5.5</v>
      </c>
      <c r="J5" s="1">
        <v>1</v>
      </c>
      <c r="K5" s="1" t="s">
        <v>11</v>
      </c>
      <c r="L5" s="1" t="s">
        <v>12</v>
      </c>
      <c r="N5" s="5" t="s">
        <v>17</v>
      </c>
    </row>
    <row r="6" spans="1:19" x14ac:dyDescent="0.25">
      <c r="A6" s="1">
        <v>5</v>
      </c>
      <c r="B6" s="8">
        <f t="shared" ca="1" si="0"/>
        <v>47.3</v>
      </c>
      <c r="C6" s="15">
        <f ca="1">ROUND(NORMINV(RAND(),$R$35,$R$38),3)</f>
        <v>0.98499999999999999</v>
      </c>
      <c r="D6" s="1">
        <v>48</v>
      </c>
      <c r="E6" s="1">
        <v>36</v>
      </c>
      <c r="F6" s="1">
        <v>90</v>
      </c>
      <c r="G6" s="1">
        <v>16</v>
      </c>
      <c r="H6" s="1">
        <v>0</v>
      </c>
      <c r="I6" s="1">
        <v>5.7</v>
      </c>
      <c r="J6" s="1">
        <v>1</v>
      </c>
      <c r="K6" s="1" t="s">
        <v>11</v>
      </c>
      <c r="L6" s="1" t="s">
        <v>18</v>
      </c>
      <c r="N6" s="5" t="s">
        <v>19</v>
      </c>
      <c r="Q6" s="5" t="s">
        <v>67</v>
      </c>
    </row>
    <row r="7" spans="1:19" x14ac:dyDescent="0.25">
      <c r="A7" s="1">
        <v>6</v>
      </c>
      <c r="B7" s="8">
        <f t="shared" ca="1" si="0"/>
        <v>69.599999999999994</v>
      </c>
      <c r="C7" s="15">
        <f ca="1">ROUND(NORMINV(RAND(),$T$35,$T$38),3)</f>
        <v>1.0389999999999999</v>
      </c>
      <c r="D7" s="1">
        <v>67</v>
      </c>
      <c r="E7" s="1">
        <v>36</v>
      </c>
      <c r="F7" s="1">
        <v>70</v>
      </c>
      <c r="G7" s="1">
        <v>12</v>
      </c>
      <c r="H7" s="1">
        <v>0</v>
      </c>
      <c r="I7" s="1">
        <v>4.5</v>
      </c>
      <c r="J7" s="1">
        <v>1</v>
      </c>
      <c r="K7" s="1" t="s">
        <v>11</v>
      </c>
      <c r="L7" s="1" t="s">
        <v>16</v>
      </c>
      <c r="N7" s="5" t="s">
        <v>20</v>
      </c>
      <c r="Q7" s="5" t="s">
        <v>77</v>
      </c>
    </row>
    <row r="8" spans="1:19" x14ac:dyDescent="0.25">
      <c r="A8" s="1">
        <v>7</v>
      </c>
      <c r="B8" s="8">
        <f t="shared" ca="1" si="0"/>
        <v>42.2</v>
      </c>
      <c r="C8" s="15">
        <f ca="1">ROUND(NORMINV(RAND(),$Q$34,$Q$37),3)</f>
        <v>1.0549999999999999</v>
      </c>
      <c r="D8" s="1">
        <v>40</v>
      </c>
      <c r="E8" s="1">
        <v>32</v>
      </c>
      <c r="F8" s="1">
        <v>100</v>
      </c>
      <c r="G8" s="1">
        <v>8</v>
      </c>
      <c r="H8" s="1">
        <v>1</v>
      </c>
      <c r="I8" s="1">
        <v>5.7</v>
      </c>
      <c r="J8" s="1">
        <v>1</v>
      </c>
      <c r="K8" s="1" t="s">
        <v>16</v>
      </c>
      <c r="L8" s="1" t="s">
        <v>21</v>
      </c>
      <c r="N8" s="5" t="s">
        <v>76</v>
      </c>
      <c r="Q8" s="5" t="s">
        <v>78</v>
      </c>
    </row>
    <row r="9" spans="1:19" x14ac:dyDescent="0.25">
      <c r="A9" s="1">
        <v>8</v>
      </c>
      <c r="B9" s="8">
        <f t="shared" ca="1" si="0"/>
        <v>24.7</v>
      </c>
      <c r="C9" s="15">
        <f ca="1">ROUND(NORMINV(RAND(),$O$34,$O$37),3)</f>
        <v>1.0760000000000001</v>
      </c>
      <c r="D9" s="1">
        <v>23</v>
      </c>
      <c r="E9" s="1">
        <v>32</v>
      </c>
      <c r="F9" s="1">
        <v>90</v>
      </c>
      <c r="G9" s="1">
        <v>9</v>
      </c>
      <c r="H9" s="1">
        <v>1</v>
      </c>
      <c r="I9" s="1">
        <v>5.8</v>
      </c>
      <c r="J9" s="1">
        <v>1</v>
      </c>
      <c r="K9" s="1" t="s">
        <v>16</v>
      </c>
      <c r="L9" s="1" t="s">
        <v>22</v>
      </c>
      <c r="N9" s="5" t="s">
        <v>69</v>
      </c>
      <c r="Q9" s="5" t="s">
        <v>23</v>
      </c>
    </row>
    <row r="10" spans="1:19" x14ac:dyDescent="0.25">
      <c r="A10" s="1">
        <v>9</v>
      </c>
      <c r="B10" s="8">
        <f t="shared" ca="1" si="0"/>
        <v>73.400000000000006</v>
      </c>
      <c r="C10" s="15">
        <f ca="1">ROUND(NORMINV(RAND(),$T$35,$T$38),3)</f>
        <v>1.0960000000000001</v>
      </c>
      <c r="D10" s="1">
        <v>67</v>
      </c>
      <c r="E10" s="1">
        <v>49</v>
      </c>
      <c r="F10" s="1">
        <v>100</v>
      </c>
      <c r="G10" s="1">
        <v>10</v>
      </c>
      <c r="H10" s="1">
        <v>0</v>
      </c>
      <c r="I10" s="1">
        <v>4</v>
      </c>
      <c r="J10" s="1">
        <v>1</v>
      </c>
      <c r="K10" s="1" t="s">
        <v>11</v>
      </c>
      <c r="L10" s="1" t="s">
        <v>16</v>
      </c>
      <c r="N10" s="5" t="s">
        <v>24</v>
      </c>
      <c r="Q10" s="5" t="s">
        <v>75</v>
      </c>
    </row>
    <row r="11" spans="1:19" x14ac:dyDescent="0.25">
      <c r="A11" s="1">
        <v>10</v>
      </c>
      <c r="B11" s="8">
        <f t="shared" ca="1" si="0"/>
        <v>23</v>
      </c>
      <c r="C11" s="15">
        <f ca="1">ROUND(NORMINV(RAND(),$O$34,$O$37),3)</f>
        <v>1</v>
      </c>
      <c r="D11" s="1">
        <v>23</v>
      </c>
      <c r="E11" s="1">
        <v>30</v>
      </c>
      <c r="F11" s="1">
        <v>80</v>
      </c>
      <c r="G11" s="1">
        <v>7</v>
      </c>
      <c r="H11" s="1">
        <v>1</v>
      </c>
      <c r="I11" s="1">
        <v>4.7</v>
      </c>
      <c r="J11" s="1">
        <v>1</v>
      </c>
      <c r="K11" s="1" t="s">
        <v>16</v>
      </c>
      <c r="L11" s="1" t="s">
        <v>22</v>
      </c>
      <c r="N11" s="5" t="s">
        <v>73</v>
      </c>
      <c r="Q11" s="5" t="s">
        <v>25</v>
      </c>
    </row>
    <row r="12" spans="1:19" x14ac:dyDescent="0.25">
      <c r="A12" s="1">
        <v>11</v>
      </c>
      <c r="B12" s="8">
        <f t="shared" ca="1" si="0"/>
        <v>24.4</v>
      </c>
      <c r="C12" s="15">
        <f ca="1">ROUND(NORMINV(RAND(),$O$34,$O$37),3)</f>
        <v>1.06</v>
      </c>
      <c r="D12" s="1">
        <v>23</v>
      </c>
      <c r="E12" s="1">
        <v>41</v>
      </c>
      <c r="F12" s="1">
        <v>100</v>
      </c>
      <c r="G12" s="1">
        <v>19</v>
      </c>
      <c r="H12" s="1">
        <v>1</v>
      </c>
      <c r="I12" s="1">
        <v>4.8</v>
      </c>
      <c r="J12" s="1">
        <v>1</v>
      </c>
      <c r="K12" s="1" t="s">
        <v>16</v>
      </c>
      <c r="L12" s="1" t="s">
        <v>22</v>
      </c>
      <c r="N12" s="5"/>
    </row>
    <row r="13" spans="1:19" x14ac:dyDescent="0.2">
      <c r="A13" s="1">
        <v>12</v>
      </c>
      <c r="B13" s="8">
        <f t="shared" ca="1" si="0"/>
        <v>54.9</v>
      </c>
      <c r="C13" s="15">
        <f ca="1">ROUND(NORMINV(RAND(),$S$35,$S$38),3)</f>
        <v>0.96299999999999997</v>
      </c>
      <c r="D13" s="1">
        <v>57</v>
      </c>
      <c r="E13" s="1">
        <v>52</v>
      </c>
      <c r="F13" s="1">
        <v>95</v>
      </c>
      <c r="G13" s="1">
        <v>22</v>
      </c>
      <c r="H13" s="1">
        <v>0</v>
      </c>
      <c r="I13" s="1">
        <v>4.5</v>
      </c>
      <c r="J13" s="1">
        <v>0</v>
      </c>
      <c r="K13" s="1" t="s">
        <v>11</v>
      </c>
      <c r="L13" s="1" t="s">
        <v>12</v>
      </c>
      <c r="N13" s="6"/>
    </row>
    <row r="14" spans="1:19" x14ac:dyDescent="0.2">
      <c r="A14" s="1">
        <v>13</v>
      </c>
      <c r="B14" s="8">
        <f t="shared" ca="1" si="0"/>
        <v>40.799999999999997</v>
      </c>
      <c r="C14" s="15">
        <f ca="1">ROUND(NORMINV(RAND(),$Q$34,$Q$37),3)</f>
        <v>1.0209999999999999</v>
      </c>
      <c r="D14" s="1">
        <v>40</v>
      </c>
      <c r="E14" s="1">
        <v>30</v>
      </c>
      <c r="F14" s="1">
        <v>100</v>
      </c>
      <c r="G14" s="1">
        <v>2</v>
      </c>
      <c r="H14" s="1">
        <v>1</v>
      </c>
      <c r="I14" s="1">
        <v>4.7</v>
      </c>
      <c r="J14" s="1">
        <v>0</v>
      </c>
      <c r="K14" s="1" t="s">
        <v>16</v>
      </c>
      <c r="L14" s="1" t="s">
        <v>21</v>
      </c>
      <c r="N14" s="6"/>
    </row>
    <row r="15" spans="1:19" x14ac:dyDescent="0.2">
      <c r="A15" s="1">
        <v>14</v>
      </c>
      <c r="B15" s="8">
        <f t="shared" ca="1" si="0"/>
        <v>23</v>
      </c>
      <c r="C15" s="15">
        <f ca="1">ROUND(NORMINV(RAND(),$O$34,$O$37),3)</f>
        <v>1.0009999999999999</v>
      </c>
      <c r="D15" s="1">
        <v>23</v>
      </c>
      <c r="E15" s="1">
        <v>32</v>
      </c>
      <c r="F15" s="1">
        <v>90</v>
      </c>
      <c r="G15" s="1">
        <v>12</v>
      </c>
      <c r="H15" s="1">
        <v>1</v>
      </c>
      <c r="I15" s="1">
        <v>6</v>
      </c>
      <c r="J15" s="1">
        <v>1</v>
      </c>
      <c r="K15" s="1" t="s">
        <v>16</v>
      </c>
      <c r="L15" s="1" t="s">
        <v>22</v>
      </c>
      <c r="N15" s="6"/>
    </row>
    <row r="16" spans="1:19" x14ac:dyDescent="0.2">
      <c r="A16" s="1">
        <v>15</v>
      </c>
      <c r="B16" s="8">
        <f t="shared" ca="1" si="0"/>
        <v>22.9</v>
      </c>
      <c r="C16" s="15">
        <f ca="1">ROUND(NORMINV(RAND(),$O$34,$O$37),3)</f>
        <v>0.995</v>
      </c>
      <c r="D16" s="1">
        <v>23</v>
      </c>
      <c r="E16" s="1">
        <v>32</v>
      </c>
      <c r="F16" s="1">
        <v>80</v>
      </c>
      <c r="G16" s="1">
        <v>8</v>
      </c>
      <c r="H16" s="1">
        <v>1</v>
      </c>
      <c r="I16" s="1">
        <v>4.9000000000000004</v>
      </c>
      <c r="J16" s="1">
        <v>1</v>
      </c>
      <c r="K16" s="1" t="s">
        <v>16</v>
      </c>
      <c r="L16" s="1" t="s">
        <v>22</v>
      </c>
      <c r="S16" s="7"/>
    </row>
    <row r="17" spans="1:21" x14ac:dyDescent="0.2">
      <c r="A17" s="1">
        <v>16</v>
      </c>
      <c r="B17" s="8">
        <f t="shared" ca="1" si="0"/>
        <v>42.5</v>
      </c>
      <c r="C17" s="15">
        <f ca="1">ROUND(NORMINV(RAND(),$Q$35,$Q$38),3)</f>
        <v>1.0629999999999999</v>
      </c>
      <c r="D17" s="1">
        <v>40</v>
      </c>
      <c r="E17" s="1">
        <v>44</v>
      </c>
      <c r="F17" s="1">
        <v>90</v>
      </c>
      <c r="G17" s="1">
        <v>4</v>
      </c>
      <c r="H17" s="1">
        <v>0</v>
      </c>
      <c r="I17" s="1">
        <v>5.7</v>
      </c>
      <c r="J17" s="1">
        <v>0</v>
      </c>
      <c r="K17" s="1" t="s">
        <v>11</v>
      </c>
      <c r="L17" s="1" t="s">
        <v>21</v>
      </c>
      <c r="N17" s="23"/>
      <c r="O17" s="23"/>
      <c r="P17" s="23"/>
      <c r="Q17" s="23"/>
      <c r="R17" s="23"/>
      <c r="S17" s="23"/>
      <c r="T17" s="23"/>
      <c r="U17" s="23"/>
    </row>
    <row r="18" spans="1:21" x14ac:dyDescent="0.2">
      <c r="A18" s="1">
        <v>17</v>
      </c>
      <c r="B18" s="8">
        <f t="shared" ca="1" si="0"/>
        <v>66.599999999999994</v>
      </c>
      <c r="C18" s="15">
        <f ca="1">ROUND(NORMINV(RAND(),$S$34,$S$37),3)</f>
        <v>1.169</v>
      </c>
      <c r="D18" s="1">
        <v>57</v>
      </c>
      <c r="E18" s="1">
        <v>27</v>
      </c>
      <c r="F18" s="1">
        <v>55</v>
      </c>
      <c r="G18" s="1">
        <v>3</v>
      </c>
      <c r="H18" s="1">
        <v>1</v>
      </c>
      <c r="I18" s="1">
        <v>3</v>
      </c>
      <c r="J18" s="1">
        <v>1</v>
      </c>
      <c r="K18" s="1" t="s">
        <v>16</v>
      </c>
      <c r="L18" s="1" t="s">
        <v>12</v>
      </c>
      <c r="N18" s="23"/>
      <c r="O18" s="23"/>
      <c r="P18" s="23"/>
      <c r="Q18" s="23"/>
      <c r="R18" s="23"/>
      <c r="S18" s="23"/>
      <c r="T18" s="23"/>
      <c r="U18" s="23"/>
    </row>
    <row r="19" spans="1:21" x14ac:dyDescent="0.2">
      <c r="A19" s="1">
        <v>18</v>
      </c>
      <c r="B19" s="8">
        <f t="shared" ca="1" si="0"/>
        <v>34.799999999999997</v>
      </c>
      <c r="C19" s="15">
        <f ca="1">ROUND(NORMINV(RAND(),$P$34,$P$37),3)</f>
        <v>1.123</v>
      </c>
      <c r="D19" s="1">
        <v>31</v>
      </c>
      <c r="E19" s="1">
        <v>31</v>
      </c>
      <c r="F19" s="1">
        <v>80</v>
      </c>
      <c r="G19" s="1">
        <v>11</v>
      </c>
      <c r="H19" s="1">
        <v>1</v>
      </c>
      <c r="I19" s="1">
        <v>5.6</v>
      </c>
      <c r="J19" s="1">
        <v>0</v>
      </c>
      <c r="K19" s="1" t="s">
        <v>16</v>
      </c>
      <c r="L19" s="1" t="s">
        <v>14</v>
      </c>
      <c r="N19" s="23"/>
      <c r="O19" s="23"/>
      <c r="P19" s="23"/>
      <c r="Q19" s="23"/>
      <c r="R19" s="23"/>
      <c r="S19" s="23"/>
      <c r="T19" s="23"/>
      <c r="U19" s="23"/>
    </row>
    <row r="20" spans="1:21" x14ac:dyDescent="0.2">
      <c r="A20" s="1">
        <v>19</v>
      </c>
      <c r="B20" s="8">
        <f t="shared" ca="1" si="0"/>
        <v>23.9</v>
      </c>
      <c r="C20" s="15">
        <f ca="1">ROUND(NORMINV(RAND(),$O$35,$O$38),3)</f>
        <v>1.0389999999999999</v>
      </c>
      <c r="D20" s="1">
        <v>23</v>
      </c>
      <c r="E20" s="1">
        <v>32</v>
      </c>
      <c r="F20" s="1">
        <v>85</v>
      </c>
      <c r="G20" s="1">
        <v>1</v>
      </c>
      <c r="H20" s="1">
        <v>0</v>
      </c>
      <c r="I20" s="1">
        <v>4.5999999999999996</v>
      </c>
      <c r="J20" s="1">
        <v>1</v>
      </c>
      <c r="K20" s="1" t="s">
        <v>11</v>
      </c>
      <c r="L20" s="1" t="s">
        <v>22</v>
      </c>
      <c r="N20" s="24"/>
      <c r="O20" s="24"/>
      <c r="P20" s="24"/>
      <c r="Q20" s="24"/>
      <c r="R20" s="24"/>
      <c r="S20" s="24"/>
      <c r="T20" s="24"/>
      <c r="U20" s="24"/>
    </row>
    <row r="21" spans="1:21" x14ac:dyDescent="0.2">
      <c r="A21" s="1">
        <v>20</v>
      </c>
      <c r="B21" s="8">
        <f t="shared" ca="1" si="0"/>
        <v>35.200000000000003</v>
      </c>
      <c r="C21" s="15">
        <f ca="1">ROUND(NORMINV(RAND(),$P$34,$P$37),3)</f>
        <v>1.135</v>
      </c>
      <c r="D21" s="1">
        <v>31</v>
      </c>
      <c r="E21" s="1">
        <v>44</v>
      </c>
      <c r="F21" s="1">
        <v>70</v>
      </c>
      <c r="G21" s="1">
        <v>16</v>
      </c>
      <c r="H21" s="1">
        <v>1</v>
      </c>
      <c r="I21" s="1">
        <v>4.8</v>
      </c>
      <c r="J21" s="1">
        <v>0</v>
      </c>
      <c r="K21" s="1" t="s">
        <v>16</v>
      </c>
      <c r="L21" s="1" t="s">
        <v>14</v>
      </c>
    </row>
    <row r="22" spans="1:21" x14ac:dyDescent="0.2">
      <c r="A22" s="1">
        <v>21</v>
      </c>
      <c r="B22" s="8">
        <f t="shared" ca="1" si="0"/>
        <v>77.400000000000006</v>
      </c>
      <c r="C22" s="15">
        <f ca="1">ROUND(NORMINV(RAND(),$T$35,$T$38),3)</f>
        <v>1.155</v>
      </c>
      <c r="D22" s="1">
        <v>67</v>
      </c>
      <c r="E22" s="1">
        <v>43</v>
      </c>
      <c r="F22" s="1">
        <v>95</v>
      </c>
      <c r="G22" s="1">
        <v>13</v>
      </c>
      <c r="H22" s="1">
        <v>0</v>
      </c>
      <c r="I22" s="1">
        <v>6.3</v>
      </c>
      <c r="J22" s="1">
        <v>1</v>
      </c>
      <c r="K22" s="1" t="s">
        <v>11</v>
      </c>
      <c r="L22" s="1" t="s">
        <v>16</v>
      </c>
    </row>
    <row r="23" spans="1:21" x14ac:dyDescent="0.2">
      <c r="A23" s="1">
        <v>22</v>
      </c>
      <c r="B23" s="8">
        <f t="shared" ca="1" si="0"/>
        <v>62</v>
      </c>
      <c r="C23" s="15">
        <f ca="1">ROUND(NORMINV(RAND(),$R$34,$R$37),3)</f>
        <v>1.292</v>
      </c>
      <c r="D23" s="1">
        <v>48</v>
      </c>
      <c r="E23" s="1">
        <v>48</v>
      </c>
      <c r="F23" s="1">
        <v>65</v>
      </c>
      <c r="G23" s="1">
        <v>6</v>
      </c>
      <c r="H23" s="1">
        <v>1</v>
      </c>
      <c r="I23" s="1">
        <v>3.8</v>
      </c>
      <c r="J23" s="1">
        <v>1</v>
      </c>
      <c r="K23" s="1" t="s">
        <v>16</v>
      </c>
      <c r="L23" s="1" t="s">
        <v>18</v>
      </c>
    </row>
    <row r="24" spans="1:21" x14ac:dyDescent="0.2">
      <c r="A24" s="1">
        <v>23</v>
      </c>
      <c r="B24" s="8">
        <f t="shared" ca="1" si="0"/>
        <v>23.4</v>
      </c>
      <c r="C24" s="15">
        <f ca="1">ROUND(NORMINV(RAND(),$O$34,$O$37),3)</f>
        <v>1.0169999999999999</v>
      </c>
      <c r="D24" s="1">
        <v>23</v>
      </c>
      <c r="E24" s="1">
        <v>36</v>
      </c>
      <c r="F24" s="1">
        <v>65</v>
      </c>
      <c r="G24" s="1">
        <v>6</v>
      </c>
      <c r="H24" s="1">
        <v>1</v>
      </c>
      <c r="I24" s="1">
        <v>3.3</v>
      </c>
      <c r="J24" s="1">
        <v>0</v>
      </c>
      <c r="K24" s="1" t="s">
        <v>16</v>
      </c>
      <c r="L24" s="1" t="s">
        <v>22</v>
      </c>
    </row>
    <row r="25" spans="1:21" x14ac:dyDescent="0.2">
      <c r="A25" s="1">
        <v>24</v>
      </c>
      <c r="B25" s="8">
        <f t="shared" ca="1" si="0"/>
        <v>61.3</v>
      </c>
      <c r="C25" s="15">
        <f ca="1">ROUND(NORMINV(RAND(),$R$34,$R$37),3)</f>
        <v>1.2769999999999999</v>
      </c>
      <c r="D25" s="1">
        <v>48</v>
      </c>
      <c r="E25" s="1">
        <v>30</v>
      </c>
      <c r="F25" s="1">
        <v>75</v>
      </c>
      <c r="G25" s="1">
        <v>9</v>
      </c>
      <c r="H25" s="1">
        <v>1</v>
      </c>
      <c r="I25" s="1">
        <v>3.8</v>
      </c>
      <c r="J25" s="1">
        <v>0</v>
      </c>
      <c r="K25" s="1" t="s">
        <v>16</v>
      </c>
      <c r="L25" s="1" t="s">
        <v>18</v>
      </c>
    </row>
    <row r="26" spans="1:21" x14ac:dyDescent="0.2">
      <c r="A26" s="1">
        <v>25</v>
      </c>
      <c r="B26" s="8">
        <f t="shared" ca="1" si="0"/>
        <v>23.6</v>
      </c>
      <c r="C26" s="15">
        <f ca="1">ROUND(NORMINV(RAND(),$O$35,$O$38),3)</f>
        <v>1.0269999999999999</v>
      </c>
      <c r="D26" s="1">
        <v>23</v>
      </c>
      <c r="E26" s="1">
        <v>41</v>
      </c>
      <c r="F26" s="1">
        <v>70</v>
      </c>
      <c r="G26" s="1">
        <v>4</v>
      </c>
      <c r="H26" s="1">
        <v>0</v>
      </c>
      <c r="I26" s="1">
        <v>4</v>
      </c>
      <c r="J26" s="1">
        <v>0</v>
      </c>
      <c r="K26" s="1" t="s">
        <v>11</v>
      </c>
      <c r="L26" s="1" t="s">
        <v>22</v>
      </c>
      <c r="M26">
        <f ca="1">AVERAGE(C2:C26)</f>
        <v>1.0665200000000004</v>
      </c>
      <c r="N26">
        <f ca="1">STDEV(C2:C26)</f>
        <v>9.1756525653492363E-2</v>
      </c>
      <c r="O26">
        <f ca="1">AVERAGE(B2:B26)</f>
        <v>43.11999999999999</v>
      </c>
      <c r="P26">
        <f ca="1">STDEV(B2:B26)</f>
        <v>18.593457630754624</v>
      </c>
    </row>
    <row r="27" spans="1:21" x14ac:dyDescent="0.2">
      <c r="A27" s="1">
        <v>26</v>
      </c>
      <c r="B27" s="8">
        <f t="shared" ca="1" si="0"/>
        <v>24.1</v>
      </c>
      <c r="C27" s="15">
        <f ca="1">ROUND(NORMINV(RAND(),$O$34,$O$37),3)</f>
        <v>1.0489999999999999</v>
      </c>
      <c r="D27" s="1">
        <v>23</v>
      </c>
      <c r="E27" s="1">
        <v>22</v>
      </c>
      <c r="F27" s="1">
        <v>95</v>
      </c>
      <c r="G27" s="1">
        <v>2</v>
      </c>
      <c r="H27" s="1">
        <v>1</v>
      </c>
      <c r="I27" s="1">
        <v>6.2</v>
      </c>
      <c r="J27" s="1">
        <v>0</v>
      </c>
      <c r="K27" s="1" t="s">
        <v>16</v>
      </c>
      <c r="L27" s="1" t="s">
        <v>22</v>
      </c>
      <c r="M27">
        <f ca="1">AVERAGE(C27:C51)</f>
        <v>1.05768</v>
      </c>
      <c r="N27">
        <f ca="1">STDEV(C27:C51)</f>
        <v>0.10826345951735825</v>
      </c>
      <c r="O27">
        <f ca="1">AVERAGE($B$27:$B$51)</f>
        <v>46.56</v>
      </c>
      <c r="P27">
        <f ca="1">STDEV($B$27:$B$51)</f>
        <v>19.670218605801015</v>
      </c>
    </row>
    <row r="28" spans="1:21" x14ac:dyDescent="0.2">
      <c r="A28" s="1">
        <v>27</v>
      </c>
      <c r="B28" s="8">
        <f t="shared" ca="1" si="0"/>
        <v>53.1</v>
      </c>
      <c r="C28" s="15">
        <f ca="1">ROUND(NORMINV(RAND(),$Q$35,$Q$38),3)</f>
        <v>1.327</v>
      </c>
      <c r="D28" s="1">
        <v>40</v>
      </c>
      <c r="E28" s="1">
        <v>35</v>
      </c>
      <c r="F28" s="1">
        <v>80</v>
      </c>
      <c r="G28" s="1">
        <v>7</v>
      </c>
      <c r="H28" s="1">
        <v>0</v>
      </c>
      <c r="I28" s="1">
        <v>3.9</v>
      </c>
      <c r="J28" s="1">
        <v>1</v>
      </c>
      <c r="K28" s="1" t="s">
        <v>11</v>
      </c>
      <c r="L28" s="1" t="s">
        <v>21</v>
      </c>
      <c r="P28" s="9" t="s">
        <v>26</v>
      </c>
    </row>
    <row r="29" spans="1:21" x14ac:dyDescent="0.2">
      <c r="A29" s="1">
        <v>28</v>
      </c>
      <c r="B29" s="8">
        <f t="shared" ca="1" si="0"/>
        <v>77.900000000000006</v>
      </c>
      <c r="C29" s="15">
        <f ca="1">ROUND(NORMINV(RAND(),$T$34,$T$37),3)</f>
        <v>1.163</v>
      </c>
      <c r="D29" s="1">
        <v>67</v>
      </c>
      <c r="E29" s="1">
        <v>44</v>
      </c>
      <c r="F29" s="1">
        <v>95</v>
      </c>
      <c r="G29" s="1">
        <v>9</v>
      </c>
      <c r="H29" s="1">
        <v>1</v>
      </c>
      <c r="I29" s="1">
        <v>4.4000000000000004</v>
      </c>
      <c r="J29" s="1">
        <v>0</v>
      </c>
      <c r="K29" s="1" t="s">
        <v>16</v>
      </c>
      <c r="L29" s="1" t="s">
        <v>16</v>
      </c>
    </row>
    <row r="30" spans="1:21" x14ac:dyDescent="0.2">
      <c r="A30" s="1">
        <v>29</v>
      </c>
      <c r="B30" s="8">
        <f t="shared" ca="1" si="0"/>
        <v>80.5</v>
      </c>
      <c r="C30" s="15">
        <f ca="1">ROUND(NORMINV(RAND(),$T$35,$T$38),3)</f>
        <v>1.2010000000000001</v>
      </c>
      <c r="D30" s="1">
        <v>67</v>
      </c>
      <c r="E30" s="1">
        <v>52</v>
      </c>
      <c r="F30" s="1">
        <v>95</v>
      </c>
      <c r="G30" s="1">
        <v>5</v>
      </c>
      <c r="H30" s="1">
        <v>0</v>
      </c>
      <c r="I30" s="1">
        <v>5.4</v>
      </c>
      <c r="J30" s="1">
        <v>0</v>
      </c>
      <c r="K30" s="1" t="s">
        <v>11</v>
      </c>
      <c r="L30" s="1" t="s">
        <v>16</v>
      </c>
    </row>
    <row r="31" spans="1:21" x14ac:dyDescent="0.2">
      <c r="A31" s="1">
        <v>30</v>
      </c>
      <c r="B31" s="8">
        <f t="shared" ca="1" si="0"/>
        <v>47.4</v>
      </c>
      <c r="C31" s="15">
        <f ca="1">ROUND(NORMINV(RAND(),$R$35,$R$38),3)</f>
        <v>0.98699999999999999</v>
      </c>
      <c r="D31" s="1">
        <v>48</v>
      </c>
      <c r="E31" s="1">
        <v>45</v>
      </c>
      <c r="F31" s="1">
        <v>90</v>
      </c>
      <c r="G31" s="1">
        <v>18</v>
      </c>
      <c r="H31" s="1">
        <v>0</v>
      </c>
      <c r="I31" s="1">
        <v>4.3</v>
      </c>
      <c r="J31" s="1">
        <v>0</v>
      </c>
      <c r="K31" s="1" t="s">
        <v>11</v>
      </c>
      <c r="L31" s="1" t="s">
        <v>18</v>
      </c>
    </row>
    <row r="32" spans="1:21" x14ac:dyDescent="0.2">
      <c r="A32" s="1">
        <v>31</v>
      </c>
      <c r="B32" s="8">
        <f t="shared" ca="1" si="0"/>
        <v>22.5</v>
      </c>
      <c r="C32" s="15">
        <f ca="1">ROUND(NORMINV(RAND(),$O$34,$O$37),3)</f>
        <v>0.97799999999999998</v>
      </c>
      <c r="D32" s="1">
        <v>23</v>
      </c>
      <c r="E32" s="1">
        <v>29</v>
      </c>
      <c r="F32" s="1">
        <v>60</v>
      </c>
      <c r="G32" s="1">
        <v>4</v>
      </c>
      <c r="H32" s="1">
        <v>1</v>
      </c>
      <c r="I32" s="1">
        <v>3.9</v>
      </c>
      <c r="J32" s="1">
        <v>1</v>
      </c>
      <c r="K32" s="1" t="s">
        <v>16</v>
      </c>
      <c r="L32" s="1" t="s">
        <v>22</v>
      </c>
    </row>
    <row r="33" spans="1:20" x14ac:dyDescent="0.2">
      <c r="A33" s="1">
        <v>32</v>
      </c>
      <c r="B33" s="8">
        <f t="shared" ca="1" si="0"/>
        <v>28.2</v>
      </c>
      <c r="C33" s="15">
        <f ca="1">ROUND(NORMINV(RAND(),$P$35,$P$38),3)</f>
        <v>0.90900000000000003</v>
      </c>
      <c r="D33" s="1">
        <v>31</v>
      </c>
      <c r="E33" s="1">
        <v>25</v>
      </c>
      <c r="F33" s="1">
        <v>95</v>
      </c>
      <c r="G33" s="1">
        <v>4</v>
      </c>
      <c r="H33" s="1">
        <v>0</v>
      </c>
      <c r="I33" s="1">
        <v>5.6</v>
      </c>
      <c r="J33" s="1">
        <v>0</v>
      </c>
      <c r="K33" s="1" t="s">
        <v>11</v>
      </c>
      <c r="L33" s="1" t="s">
        <v>14</v>
      </c>
      <c r="N33" s="9" t="s">
        <v>61</v>
      </c>
      <c r="O33" s="16" t="s">
        <v>22</v>
      </c>
      <c r="P33" s="17" t="s">
        <v>14</v>
      </c>
      <c r="Q33" s="17" t="s">
        <v>21</v>
      </c>
      <c r="R33" s="17" t="s">
        <v>18</v>
      </c>
      <c r="S33" s="17" t="s">
        <v>12</v>
      </c>
      <c r="T33" s="17" t="s">
        <v>16</v>
      </c>
    </row>
    <row r="34" spans="1:20" x14ac:dyDescent="0.2">
      <c r="A34" s="1">
        <v>33</v>
      </c>
      <c r="B34" s="8">
        <f t="shared" ref="B34:B51" ca="1" si="1">ROUND(D34*C34,1)</f>
        <v>62.9</v>
      </c>
      <c r="C34" s="15">
        <f ca="1">ROUND(NORMINV(RAND(),$S$35,$S$38),3)</f>
        <v>1.1040000000000001</v>
      </c>
      <c r="D34" s="1">
        <v>57</v>
      </c>
      <c r="E34" s="1">
        <v>35</v>
      </c>
      <c r="F34" s="1">
        <v>90</v>
      </c>
      <c r="G34" s="1">
        <v>9</v>
      </c>
      <c r="H34" s="1">
        <v>0</v>
      </c>
      <c r="I34" s="1">
        <v>5.5</v>
      </c>
      <c r="J34" s="1">
        <v>1</v>
      </c>
      <c r="K34" s="1" t="s">
        <v>11</v>
      </c>
      <c r="L34" s="1" t="s">
        <v>12</v>
      </c>
      <c r="N34" s="9" t="s">
        <v>62</v>
      </c>
      <c r="O34">
        <v>1.0141666666666664</v>
      </c>
      <c r="P34">
        <v>1.1205000000000001</v>
      </c>
      <c r="Q34">
        <v>1.0375000000000001</v>
      </c>
      <c r="R34">
        <v>1.1243333333333332</v>
      </c>
      <c r="S34">
        <v>1.1749999999999998</v>
      </c>
      <c r="T34">
        <v>1.1339999999999999</v>
      </c>
    </row>
    <row r="35" spans="1:20" x14ac:dyDescent="0.2">
      <c r="A35" s="1">
        <v>34</v>
      </c>
      <c r="B35" s="8">
        <f t="shared" ca="1" si="1"/>
        <v>27.4</v>
      </c>
      <c r="C35" s="15">
        <f ca="1">ROUND(NORMINV(RAND(),$P$35,$P$38),3)</f>
        <v>0.88500000000000001</v>
      </c>
      <c r="D35" s="1">
        <v>31</v>
      </c>
      <c r="E35" s="1">
        <v>26</v>
      </c>
      <c r="F35" s="1">
        <v>80</v>
      </c>
      <c r="G35" s="1">
        <v>2</v>
      </c>
      <c r="H35" s="1">
        <v>0</v>
      </c>
      <c r="I35" s="1">
        <v>4.9000000000000004</v>
      </c>
      <c r="J35" s="1">
        <v>1</v>
      </c>
      <c r="K35" s="1" t="s">
        <v>11</v>
      </c>
      <c r="L35" s="1" t="s">
        <v>14</v>
      </c>
      <c r="N35" s="18" t="s">
        <v>63</v>
      </c>
      <c r="O35">
        <v>1.0573333333333332</v>
      </c>
      <c r="P35">
        <v>0.89200000000000002</v>
      </c>
      <c r="Q35">
        <v>1.0833333333333333</v>
      </c>
      <c r="R35">
        <v>0.99950000000000006</v>
      </c>
      <c r="S35">
        <v>1.0817999999999999</v>
      </c>
      <c r="T35">
        <v>1.1227499999999999</v>
      </c>
    </row>
    <row r="36" spans="1:20" x14ac:dyDescent="0.2">
      <c r="A36" s="1">
        <v>35</v>
      </c>
      <c r="B36" s="8">
        <f t="shared" ca="1" si="1"/>
        <v>23.1</v>
      </c>
      <c r="C36" s="15">
        <f ca="1">ROUND(NORMINV(RAND(),$O$34,$O$37),3)</f>
        <v>1.004</v>
      </c>
      <c r="D36" s="1">
        <v>23</v>
      </c>
      <c r="E36" s="1">
        <v>23</v>
      </c>
      <c r="F36" s="1">
        <v>90</v>
      </c>
      <c r="G36" s="1">
        <v>4</v>
      </c>
      <c r="H36" s="1">
        <v>1</v>
      </c>
      <c r="I36" s="1">
        <v>5.3</v>
      </c>
      <c r="J36" s="1">
        <v>0</v>
      </c>
      <c r="K36" s="1" t="s">
        <v>16</v>
      </c>
      <c r="L36" s="1" t="s">
        <v>22</v>
      </c>
    </row>
    <row r="37" spans="1:20" x14ac:dyDescent="0.2">
      <c r="A37" s="1">
        <v>36</v>
      </c>
      <c r="B37" s="8">
        <f t="shared" ca="1" si="1"/>
        <v>23</v>
      </c>
      <c r="C37" s="15">
        <f ca="1">ROUND(NORMINV(RAND(),$O$34,$O$37),3)</f>
        <v>0.999</v>
      </c>
      <c r="D37" s="1">
        <v>23</v>
      </c>
      <c r="E37" s="1">
        <v>27</v>
      </c>
      <c r="F37" s="1">
        <v>75</v>
      </c>
      <c r="G37" s="1">
        <v>3</v>
      </c>
      <c r="H37" s="1">
        <v>1</v>
      </c>
      <c r="I37" s="1">
        <v>4.3</v>
      </c>
      <c r="J37" s="1">
        <v>0</v>
      </c>
      <c r="K37" s="1" t="s">
        <v>16</v>
      </c>
      <c r="L37" s="1" t="s">
        <v>22</v>
      </c>
      <c r="N37" s="9" t="s">
        <v>64</v>
      </c>
      <c r="O37" s="19">
        <v>3.3787661366340323E-2</v>
      </c>
      <c r="P37" s="20">
        <v>3.1160872901763087E-2</v>
      </c>
      <c r="Q37" s="20">
        <v>1.7677669529655649E-2</v>
      </c>
      <c r="R37" s="20">
        <v>7.5162047160342943E-2</v>
      </c>
      <c r="S37" s="20">
        <v>4.9497474683067935E-2</v>
      </c>
      <c r="T37" s="20">
        <v>2.1213203435603109E-2</v>
      </c>
    </row>
    <row r="38" spans="1:20" x14ac:dyDescent="0.2">
      <c r="A38" s="1">
        <v>37</v>
      </c>
      <c r="B38" s="8">
        <f t="shared" ca="1" si="1"/>
        <v>22.5</v>
      </c>
      <c r="C38" s="15">
        <f ca="1">ROUND(NORMINV(RAND(),$O$34,$O$37),3)</f>
        <v>0.97799999999999998</v>
      </c>
      <c r="D38" s="1">
        <v>23</v>
      </c>
      <c r="E38" s="1">
        <v>22</v>
      </c>
      <c r="F38" s="1">
        <v>95</v>
      </c>
      <c r="G38" s="1">
        <v>2</v>
      </c>
      <c r="H38" s="1">
        <v>1</v>
      </c>
      <c r="I38" s="1">
        <v>6.2</v>
      </c>
      <c r="J38" s="1">
        <v>0</v>
      </c>
      <c r="K38" s="1" t="s">
        <v>16</v>
      </c>
      <c r="L38" s="1" t="s">
        <v>22</v>
      </c>
      <c r="N38" s="18" t="s">
        <v>63</v>
      </c>
      <c r="O38" s="21">
        <v>2.482606157515831E-2</v>
      </c>
      <c r="P38" s="22">
        <v>1.9052558883260622E-2</v>
      </c>
      <c r="Q38" s="22">
        <v>8.7797114607105431E-2</v>
      </c>
      <c r="R38" s="22">
        <v>2.8991378028644994E-2</v>
      </c>
      <c r="S38" s="22">
        <v>6.0702919571011059E-2</v>
      </c>
      <c r="T38" s="22">
        <v>3.326033673912536E-2</v>
      </c>
    </row>
    <row r="39" spans="1:20" x14ac:dyDescent="0.2">
      <c r="A39" s="1">
        <v>38</v>
      </c>
      <c r="B39" s="8">
        <f t="shared" ca="1" si="1"/>
        <v>53.7</v>
      </c>
      <c r="C39" s="15">
        <f ca="1">ROUND(NORMINV(RAND(),$S$35,$S$38),3)</f>
        <v>0.94199999999999995</v>
      </c>
      <c r="D39" s="1">
        <v>57</v>
      </c>
      <c r="E39" s="1">
        <v>45</v>
      </c>
      <c r="F39" s="1">
        <v>95</v>
      </c>
      <c r="G39" s="1">
        <v>11</v>
      </c>
      <c r="H39" s="1">
        <v>0</v>
      </c>
      <c r="I39" s="1">
        <v>4.5</v>
      </c>
      <c r="J39" s="1">
        <v>0</v>
      </c>
      <c r="K39" s="1" t="s">
        <v>11</v>
      </c>
      <c r="L39" s="1" t="s">
        <v>12</v>
      </c>
    </row>
    <row r="40" spans="1:20" x14ac:dyDescent="0.2">
      <c r="A40" s="1">
        <v>39</v>
      </c>
      <c r="B40" s="8">
        <f t="shared" ca="1" si="1"/>
        <v>34.5</v>
      </c>
      <c r="C40" s="15">
        <f ca="1">ROUND(NORMINV(RAND(),$P$34,$P$37),3)</f>
        <v>1.1140000000000001</v>
      </c>
      <c r="D40" s="1">
        <v>31</v>
      </c>
      <c r="E40" s="1">
        <v>27</v>
      </c>
      <c r="F40" s="1">
        <v>90</v>
      </c>
      <c r="G40" s="1">
        <v>6</v>
      </c>
      <c r="H40" s="1">
        <v>1</v>
      </c>
      <c r="I40" s="1">
        <v>5.5</v>
      </c>
      <c r="J40" s="1">
        <v>0</v>
      </c>
      <c r="K40" s="1" t="s">
        <v>16</v>
      </c>
      <c r="L40" s="1" t="s">
        <v>14</v>
      </c>
    </row>
    <row r="41" spans="1:20" x14ac:dyDescent="0.2">
      <c r="A41" s="1">
        <v>40</v>
      </c>
      <c r="B41" s="8">
        <f t="shared" ca="1" si="1"/>
        <v>25.1</v>
      </c>
      <c r="C41" s="15">
        <f ca="1">ROUND(NORMINV(RAND(),$O$35,$O$38),3)</f>
        <v>1.0920000000000001</v>
      </c>
      <c r="D41" s="1">
        <v>23</v>
      </c>
      <c r="E41" s="1">
        <v>24</v>
      </c>
      <c r="F41" s="1">
        <v>90</v>
      </c>
      <c r="G41" s="1">
        <v>2</v>
      </c>
      <c r="H41" s="1">
        <v>0</v>
      </c>
      <c r="I41" s="1">
        <v>6.3</v>
      </c>
      <c r="J41" s="1">
        <v>0</v>
      </c>
      <c r="K41" s="1" t="s">
        <v>11</v>
      </c>
      <c r="L41" s="1" t="s">
        <v>22</v>
      </c>
    </row>
    <row r="42" spans="1:20" x14ac:dyDescent="0.2">
      <c r="A42" s="1">
        <v>41</v>
      </c>
      <c r="B42" s="8">
        <f t="shared" ca="1" si="1"/>
        <v>37</v>
      </c>
      <c r="C42" s="15">
        <f ca="1">ROUND(NORMINV(RAND(),$Q$35,$Q$38),3)</f>
        <v>0.92600000000000005</v>
      </c>
      <c r="D42" s="1">
        <v>40</v>
      </c>
      <c r="E42" s="1">
        <v>25</v>
      </c>
      <c r="F42" s="1">
        <v>80</v>
      </c>
      <c r="G42" s="1">
        <v>5</v>
      </c>
      <c r="H42" s="1">
        <v>0</v>
      </c>
      <c r="I42" s="1">
        <v>4.3</v>
      </c>
      <c r="J42" s="1">
        <v>0</v>
      </c>
      <c r="K42" s="1" t="s">
        <v>11</v>
      </c>
      <c r="L42" s="1" t="s">
        <v>21</v>
      </c>
    </row>
    <row r="43" spans="1:20" x14ac:dyDescent="0.2">
      <c r="A43" s="1">
        <v>42</v>
      </c>
      <c r="B43" s="8">
        <f t="shared" ca="1" si="1"/>
        <v>24.4</v>
      </c>
      <c r="C43" s="15">
        <f ca="1">ROUND(NORMINV(RAND(),$O$34,$O$37),3)</f>
        <v>1.0629999999999999</v>
      </c>
      <c r="D43" s="1">
        <v>23</v>
      </c>
      <c r="E43" s="1">
        <v>32</v>
      </c>
      <c r="F43" s="1">
        <v>100</v>
      </c>
      <c r="G43" s="1">
        <v>8</v>
      </c>
      <c r="H43" s="1">
        <v>1</v>
      </c>
      <c r="I43" s="1">
        <v>5.7</v>
      </c>
      <c r="J43" s="1">
        <v>1</v>
      </c>
      <c r="K43" s="1" t="s">
        <v>16</v>
      </c>
      <c r="L43" s="1" t="s">
        <v>22</v>
      </c>
    </row>
    <row r="44" spans="1:20" x14ac:dyDescent="0.2">
      <c r="A44" s="1">
        <v>43</v>
      </c>
      <c r="B44" s="8">
        <f t="shared" ca="1" si="1"/>
        <v>74.099999999999994</v>
      </c>
      <c r="C44" s="15">
        <f ca="1">ROUND(NORMINV(RAND(),$T$34,$T$37),3)</f>
        <v>1.1060000000000001</v>
      </c>
      <c r="D44" s="1">
        <v>67</v>
      </c>
      <c r="E44" s="1">
        <v>42</v>
      </c>
      <c r="F44" s="1">
        <v>95</v>
      </c>
      <c r="G44" s="1">
        <v>20</v>
      </c>
      <c r="H44" s="1">
        <v>1</v>
      </c>
      <c r="I44" s="1">
        <v>5.5</v>
      </c>
      <c r="J44" s="1">
        <v>0</v>
      </c>
      <c r="K44" s="1" t="s">
        <v>16</v>
      </c>
      <c r="L44" s="1" t="s">
        <v>16</v>
      </c>
    </row>
    <row r="45" spans="1:20" x14ac:dyDescent="0.2">
      <c r="A45" s="1">
        <v>44</v>
      </c>
      <c r="B45" s="8">
        <f t="shared" ca="1" si="1"/>
        <v>62.2</v>
      </c>
      <c r="C45" s="15">
        <f ca="1">ROUND(NORMINV(RAND(),$S$35,$S$38),3)</f>
        <v>1.091</v>
      </c>
      <c r="D45" s="1">
        <v>57</v>
      </c>
      <c r="E45" s="1">
        <v>45</v>
      </c>
      <c r="F45" s="1">
        <v>90</v>
      </c>
      <c r="G45" s="1">
        <v>16</v>
      </c>
      <c r="H45" s="1">
        <v>0</v>
      </c>
      <c r="I45" s="1">
        <v>5.2</v>
      </c>
      <c r="J45" s="1">
        <v>1</v>
      </c>
      <c r="K45" s="1" t="s">
        <v>11</v>
      </c>
      <c r="L45" s="1" t="s">
        <v>12</v>
      </c>
    </row>
    <row r="46" spans="1:20" x14ac:dyDescent="0.2">
      <c r="A46" s="1">
        <v>45</v>
      </c>
      <c r="B46" s="8">
        <f t="shared" ca="1" si="1"/>
        <v>61.6</v>
      </c>
      <c r="C46" s="15">
        <f ca="1">ROUND(NORMINV(RAND(),$R$34,$R$37),3)</f>
        <v>1.2829999999999999</v>
      </c>
      <c r="D46" s="1">
        <v>48</v>
      </c>
      <c r="E46" s="1">
        <v>36</v>
      </c>
      <c r="F46" s="1">
        <v>95</v>
      </c>
      <c r="G46" s="1">
        <v>8</v>
      </c>
      <c r="H46" s="1">
        <v>1</v>
      </c>
      <c r="I46" s="1">
        <v>5.2</v>
      </c>
      <c r="J46" s="1">
        <v>1</v>
      </c>
      <c r="K46" s="1" t="s">
        <v>16</v>
      </c>
      <c r="L46" s="1" t="s">
        <v>18</v>
      </c>
    </row>
    <row r="47" spans="1:20" x14ac:dyDescent="0.2">
      <c r="A47" s="1">
        <v>46</v>
      </c>
      <c r="B47" s="8">
        <f t="shared" ca="1" si="1"/>
        <v>56.6</v>
      </c>
      <c r="C47" s="15">
        <f ca="1">ROUND(NORMINV(RAND(),$S$35,$S$38),3)</f>
        <v>0.99299999999999999</v>
      </c>
      <c r="D47" s="1">
        <v>57</v>
      </c>
      <c r="E47" s="1">
        <v>39</v>
      </c>
      <c r="F47" s="1">
        <v>75</v>
      </c>
      <c r="G47" s="1">
        <v>20</v>
      </c>
      <c r="H47" s="1">
        <v>0</v>
      </c>
      <c r="I47" s="1">
        <v>3.9</v>
      </c>
      <c r="J47" s="1">
        <v>1</v>
      </c>
      <c r="K47" s="1" t="s">
        <v>11</v>
      </c>
      <c r="L47" s="1" t="s">
        <v>12</v>
      </c>
    </row>
    <row r="48" spans="1:20" x14ac:dyDescent="0.2">
      <c r="A48" s="1">
        <v>47</v>
      </c>
      <c r="B48" s="8">
        <f t="shared" ca="1" si="1"/>
        <v>61.9</v>
      </c>
      <c r="C48" s="15">
        <f ca="1">ROUND(NORMINV(RAND(),$S$35,$S$38),3)</f>
        <v>1.0860000000000001</v>
      </c>
      <c r="D48" s="1">
        <v>57</v>
      </c>
      <c r="E48" s="1">
        <v>37</v>
      </c>
      <c r="F48" s="1">
        <v>95</v>
      </c>
      <c r="G48" s="1">
        <v>5</v>
      </c>
      <c r="H48" s="1">
        <v>0</v>
      </c>
      <c r="I48" s="1">
        <v>5.5</v>
      </c>
      <c r="J48" s="1">
        <v>1</v>
      </c>
      <c r="K48" s="1" t="s">
        <v>11</v>
      </c>
      <c r="L48" s="1" t="s">
        <v>12</v>
      </c>
    </row>
    <row r="49" spans="1:12" x14ac:dyDescent="0.2">
      <c r="A49" s="1">
        <v>48</v>
      </c>
      <c r="B49" s="8">
        <f t="shared" ca="1" si="1"/>
        <v>60.8</v>
      </c>
      <c r="C49" s="15">
        <f ca="1">ROUND(NORMINV(RAND(),$S$34,$S$37),3)</f>
        <v>1.0660000000000001</v>
      </c>
      <c r="D49" s="1">
        <v>57</v>
      </c>
      <c r="E49" s="1">
        <v>34</v>
      </c>
      <c r="F49" s="1">
        <v>90</v>
      </c>
      <c r="G49" s="1">
        <v>11</v>
      </c>
      <c r="H49" s="1">
        <v>1</v>
      </c>
      <c r="I49" s="1">
        <v>5.3</v>
      </c>
      <c r="J49" s="1">
        <v>1</v>
      </c>
      <c r="K49" s="1" t="s">
        <v>16</v>
      </c>
      <c r="L49" s="1" t="s">
        <v>12</v>
      </c>
    </row>
    <row r="50" spans="1:12" x14ac:dyDescent="0.2">
      <c r="A50" s="1">
        <v>49</v>
      </c>
      <c r="B50" s="8">
        <f t="shared" ca="1" si="1"/>
        <v>62.4</v>
      </c>
      <c r="C50" s="15">
        <f ca="1">ROUND(NORMINV(RAND(),$S$35,$S$38),3)</f>
        <v>1.095</v>
      </c>
      <c r="D50" s="1">
        <v>57</v>
      </c>
      <c r="E50" s="1">
        <v>41</v>
      </c>
      <c r="F50" s="1">
        <v>95</v>
      </c>
      <c r="G50" s="1">
        <v>21</v>
      </c>
      <c r="H50" s="1">
        <v>0</v>
      </c>
      <c r="I50" s="1">
        <v>6.6</v>
      </c>
      <c r="J50" s="1">
        <v>0</v>
      </c>
      <c r="K50" s="1" t="s">
        <v>11</v>
      </c>
      <c r="L50" s="1" t="s">
        <v>12</v>
      </c>
    </row>
    <row r="51" spans="1:12" x14ac:dyDescent="0.2">
      <c r="A51" s="1">
        <v>50</v>
      </c>
      <c r="B51" s="8">
        <f t="shared" ca="1" si="1"/>
        <v>57.1</v>
      </c>
      <c r="C51" s="15">
        <f ca="1">ROUND(NORMINV(RAND(),$S$35,$S$38),3)</f>
        <v>1.0009999999999999</v>
      </c>
      <c r="D51" s="1">
        <v>57</v>
      </c>
      <c r="E51" s="1">
        <v>38</v>
      </c>
      <c r="F51" s="1">
        <v>80</v>
      </c>
      <c r="G51" s="1">
        <v>12</v>
      </c>
      <c r="H51" s="1">
        <v>0</v>
      </c>
      <c r="I51" s="1">
        <v>4.5999999999999996</v>
      </c>
      <c r="J51" s="1">
        <v>0</v>
      </c>
      <c r="K51" s="1" t="s">
        <v>11</v>
      </c>
      <c r="L51" s="1" t="s">
        <v>12</v>
      </c>
    </row>
  </sheetData>
  <sortState ref="A2:L51">
    <sortCondition ref="A2:A51"/>
    <sortCondition ref="L2:L51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opLeftCell="K1" workbookViewId="0">
      <selection activeCell="S32" sqref="S32"/>
    </sheetView>
  </sheetViews>
  <sheetFormatPr defaultRowHeight="12.75" x14ac:dyDescent="0.2"/>
  <sheetData>
    <row r="1" spans="1:30" ht="15.75" x14ac:dyDescent="0.2">
      <c r="A1" s="9" t="s">
        <v>1</v>
      </c>
      <c r="B1" t="s">
        <v>2</v>
      </c>
      <c r="C1" s="1" t="s">
        <v>7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t="s">
        <v>27</v>
      </c>
      <c r="V1" t="s">
        <v>27</v>
      </c>
    </row>
    <row r="2" spans="1:30" ht="16.5" thickBot="1" x14ac:dyDescent="0.25">
      <c r="A2">
        <v>24</v>
      </c>
      <c r="B2">
        <v>1.0449999999999999</v>
      </c>
      <c r="C2" s="1">
        <v>1</v>
      </c>
      <c r="D2" s="1">
        <v>23</v>
      </c>
      <c r="E2" s="1">
        <v>32</v>
      </c>
      <c r="F2" s="1">
        <v>90</v>
      </c>
      <c r="G2" s="1">
        <v>9</v>
      </c>
      <c r="H2" s="1">
        <v>1</v>
      </c>
      <c r="I2" s="1">
        <v>5.8</v>
      </c>
      <c r="J2" s="1">
        <v>1</v>
      </c>
    </row>
    <row r="3" spans="1:30" ht="15.75" x14ac:dyDescent="0.2">
      <c r="A3">
        <v>24.2</v>
      </c>
      <c r="B3">
        <v>1.0529999999999999</v>
      </c>
      <c r="C3" s="1">
        <v>1</v>
      </c>
      <c r="D3" s="1">
        <v>23</v>
      </c>
      <c r="E3" s="1">
        <v>30</v>
      </c>
      <c r="F3" s="1">
        <v>80</v>
      </c>
      <c r="G3" s="1">
        <v>7</v>
      </c>
      <c r="H3" s="1">
        <v>1</v>
      </c>
      <c r="I3" s="1">
        <v>4.7</v>
      </c>
      <c r="J3" s="1">
        <v>1</v>
      </c>
      <c r="L3" s="13" t="s">
        <v>28</v>
      </c>
      <c r="M3" s="13"/>
      <c r="V3" s="13" t="s">
        <v>28</v>
      </c>
      <c r="W3" s="13"/>
    </row>
    <row r="4" spans="1:30" ht="15.75" x14ac:dyDescent="0.2">
      <c r="A4">
        <v>23.4</v>
      </c>
      <c r="B4">
        <v>1.018</v>
      </c>
      <c r="C4" s="1">
        <v>1</v>
      </c>
      <c r="D4" s="1">
        <v>23</v>
      </c>
      <c r="E4" s="1">
        <v>41</v>
      </c>
      <c r="F4" s="1">
        <v>100</v>
      </c>
      <c r="G4" s="1">
        <v>19</v>
      </c>
      <c r="H4" s="1">
        <v>1</v>
      </c>
      <c r="I4" s="1">
        <v>4.8</v>
      </c>
      <c r="J4" s="1">
        <v>1</v>
      </c>
      <c r="L4" s="10" t="s">
        <v>29</v>
      </c>
      <c r="M4" s="10">
        <v>0.70501794842985532</v>
      </c>
      <c r="V4" s="10" t="s">
        <v>29</v>
      </c>
      <c r="W4" s="10">
        <v>0.99312869349657118</v>
      </c>
    </row>
    <row r="5" spans="1:30" ht="15.75" x14ac:dyDescent="0.2">
      <c r="A5">
        <v>23.4</v>
      </c>
      <c r="B5">
        <v>1.0169999999999999</v>
      </c>
      <c r="C5" s="1">
        <v>1</v>
      </c>
      <c r="D5" s="1">
        <v>23</v>
      </c>
      <c r="E5" s="1">
        <v>32</v>
      </c>
      <c r="F5" s="1">
        <v>90</v>
      </c>
      <c r="G5" s="1">
        <v>12</v>
      </c>
      <c r="H5" s="1">
        <v>1</v>
      </c>
      <c r="I5" s="1">
        <v>6</v>
      </c>
      <c r="J5" s="1">
        <v>1</v>
      </c>
      <c r="L5" s="10" t="s">
        <v>30</v>
      </c>
      <c r="M5" s="10">
        <v>0.4970503076082422</v>
      </c>
      <c r="V5" s="10" t="s">
        <v>30</v>
      </c>
      <c r="W5" s="10">
        <v>0.9863046018462065</v>
      </c>
    </row>
    <row r="6" spans="1:30" ht="15.75" x14ac:dyDescent="0.2">
      <c r="A6">
        <v>22.6</v>
      </c>
      <c r="B6">
        <v>0.98299999999999998</v>
      </c>
      <c r="C6" s="1">
        <v>1</v>
      </c>
      <c r="D6" s="1">
        <v>23</v>
      </c>
      <c r="E6" s="1">
        <v>32</v>
      </c>
      <c r="F6" s="1">
        <v>80</v>
      </c>
      <c r="G6" s="1">
        <v>8</v>
      </c>
      <c r="H6" s="1">
        <v>1</v>
      </c>
      <c r="I6" s="1">
        <v>4.9000000000000004</v>
      </c>
      <c r="J6" s="1">
        <v>1</v>
      </c>
      <c r="L6" s="10" t="s">
        <v>31</v>
      </c>
      <c r="M6" s="10">
        <v>0.41322535887628253</v>
      </c>
      <c r="V6" s="10" t="s">
        <v>31</v>
      </c>
      <c r="W6" s="10">
        <v>0.98402203548724088</v>
      </c>
    </row>
    <row r="7" spans="1:30" ht="15.75" x14ac:dyDescent="0.2">
      <c r="A7">
        <v>22.9</v>
      </c>
      <c r="B7">
        <v>0.995</v>
      </c>
      <c r="C7" s="1">
        <v>1</v>
      </c>
      <c r="D7" s="1">
        <v>23</v>
      </c>
      <c r="E7" s="1">
        <v>36</v>
      </c>
      <c r="F7" s="1">
        <v>65</v>
      </c>
      <c r="G7" s="1">
        <v>6</v>
      </c>
      <c r="H7" s="1">
        <v>1</v>
      </c>
      <c r="I7" s="1">
        <v>3.3</v>
      </c>
      <c r="J7" s="1">
        <v>0</v>
      </c>
      <c r="L7" s="10" t="s">
        <v>32</v>
      </c>
      <c r="M7" s="10">
        <v>5.6125268582035627E-2</v>
      </c>
      <c r="V7" s="10" t="s">
        <v>32</v>
      </c>
      <c r="W7" s="10">
        <v>2.4352822665038429</v>
      </c>
    </row>
    <row r="8" spans="1:30" ht="16.5" thickBot="1" x14ac:dyDescent="0.25">
      <c r="A8">
        <v>23.1</v>
      </c>
      <c r="B8">
        <v>1.0029999999999999</v>
      </c>
      <c r="C8" s="1">
        <v>1</v>
      </c>
      <c r="D8" s="1">
        <v>23</v>
      </c>
      <c r="E8" s="1">
        <v>22</v>
      </c>
      <c r="F8" s="1">
        <v>95</v>
      </c>
      <c r="G8" s="1">
        <v>2</v>
      </c>
      <c r="H8" s="1">
        <v>1</v>
      </c>
      <c r="I8" s="1">
        <v>6.2</v>
      </c>
      <c r="J8" s="1">
        <v>0</v>
      </c>
      <c r="L8" s="11" t="s">
        <v>33</v>
      </c>
      <c r="M8" s="11">
        <v>50</v>
      </c>
      <c r="V8" s="11" t="s">
        <v>33</v>
      </c>
      <c r="W8" s="11">
        <v>50</v>
      </c>
    </row>
    <row r="9" spans="1:30" ht="15.75" x14ac:dyDescent="0.2">
      <c r="A9">
        <v>23.3</v>
      </c>
      <c r="B9">
        <v>1.0109999999999999</v>
      </c>
      <c r="C9" s="1">
        <v>1</v>
      </c>
      <c r="D9" s="1">
        <v>23</v>
      </c>
      <c r="E9" s="1">
        <v>29</v>
      </c>
      <c r="F9" s="1">
        <v>60</v>
      </c>
      <c r="G9" s="1">
        <v>4</v>
      </c>
      <c r="H9" s="1">
        <v>1</v>
      </c>
      <c r="I9" s="1">
        <v>3.9</v>
      </c>
      <c r="J9" s="1">
        <v>1</v>
      </c>
    </row>
    <row r="10" spans="1:30" ht="16.5" thickBot="1" x14ac:dyDescent="0.25">
      <c r="A10">
        <v>22.7</v>
      </c>
      <c r="B10">
        <v>0.98499999999999999</v>
      </c>
      <c r="C10" s="1">
        <v>1</v>
      </c>
      <c r="D10" s="1">
        <v>23</v>
      </c>
      <c r="E10" s="1">
        <v>23</v>
      </c>
      <c r="F10" s="1">
        <v>90</v>
      </c>
      <c r="G10" s="1">
        <v>4</v>
      </c>
      <c r="H10" s="1">
        <v>1</v>
      </c>
      <c r="I10" s="1">
        <v>5.3</v>
      </c>
      <c r="J10" s="1">
        <v>0</v>
      </c>
      <c r="L10" t="s">
        <v>34</v>
      </c>
      <c r="V10" t="s">
        <v>34</v>
      </c>
    </row>
    <row r="11" spans="1:30" ht="15.75" x14ac:dyDescent="0.2">
      <c r="A11">
        <v>23.5</v>
      </c>
      <c r="B11">
        <v>1.0229999999999999</v>
      </c>
      <c r="C11" s="1">
        <v>1</v>
      </c>
      <c r="D11" s="1">
        <v>23</v>
      </c>
      <c r="E11" s="1">
        <v>27</v>
      </c>
      <c r="F11" s="1">
        <v>75</v>
      </c>
      <c r="G11" s="1">
        <v>3</v>
      </c>
      <c r="H11" s="1">
        <v>1</v>
      </c>
      <c r="I11" s="1">
        <v>4.3</v>
      </c>
      <c r="J11" s="1">
        <v>0</v>
      </c>
      <c r="L11" s="12"/>
      <c r="M11" s="12" t="s">
        <v>39</v>
      </c>
      <c r="N11" s="12" t="s">
        <v>40</v>
      </c>
      <c r="O11" s="12" t="s">
        <v>41</v>
      </c>
      <c r="P11" s="12" t="s">
        <v>16</v>
      </c>
      <c r="Q11" s="12" t="s">
        <v>42</v>
      </c>
      <c r="V11" s="12"/>
      <c r="W11" s="12" t="s">
        <v>39</v>
      </c>
      <c r="X11" s="12" t="s">
        <v>40</v>
      </c>
      <c r="Y11" s="12" t="s">
        <v>41</v>
      </c>
      <c r="Z11" s="12" t="s">
        <v>16</v>
      </c>
      <c r="AA11" s="12" t="s">
        <v>42</v>
      </c>
    </row>
    <row r="12" spans="1:30" ht="15.75" x14ac:dyDescent="0.2">
      <c r="A12">
        <v>23</v>
      </c>
      <c r="B12">
        <v>1.002</v>
      </c>
      <c r="C12" s="1">
        <v>1</v>
      </c>
      <c r="D12" s="1">
        <v>23</v>
      </c>
      <c r="E12" s="1">
        <v>22</v>
      </c>
      <c r="F12" s="1">
        <v>95</v>
      </c>
      <c r="G12" s="1">
        <v>2</v>
      </c>
      <c r="H12" s="1">
        <v>1</v>
      </c>
      <c r="I12" s="1">
        <v>6.2</v>
      </c>
      <c r="J12" s="1">
        <v>0</v>
      </c>
      <c r="L12" s="10" t="s">
        <v>35</v>
      </c>
      <c r="M12" s="10">
        <v>7</v>
      </c>
      <c r="N12" s="10">
        <v>0.13075007751696333</v>
      </c>
      <c r="O12" s="10">
        <v>1.8678582502423331E-2</v>
      </c>
      <c r="P12" s="10">
        <v>5.9296225661601101</v>
      </c>
      <c r="Q12" s="10">
        <v>7.8290637269444325E-5</v>
      </c>
      <c r="V12" s="10" t="s">
        <v>35</v>
      </c>
      <c r="W12" s="10">
        <v>7</v>
      </c>
      <c r="X12" s="10">
        <v>17938.424611862978</v>
      </c>
      <c r="Y12" s="10">
        <v>2562.632087408997</v>
      </c>
      <c r="Z12" s="10">
        <v>432.1033638177276</v>
      </c>
      <c r="AA12" s="10">
        <v>5.2990627368433731E-37</v>
      </c>
    </row>
    <row r="13" spans="1:30" ht="15.75" x14ac:dyDescent="0.2">
      <c r="A13">
        <v>24</v>
      </c>
      <c r="B13">
        <v>1.042</v>
      </c>
      <c r="C13" s="1">
        <v>1</v>
      </c>
      <c r="D13" s="1">
        <v>23</v>
      </c>
      <c r="E13" s="1">
        <v>32</v>
      </c>
      <c r="F13" s="1">
        <v>100</v>
      </c>
      <c r="G13" s="1">
        <v>8</v>
      </c>
      <c r="H13" s="1">
        <v>1</v>
      </c>
      <c r="I13" s="1">
        <v>5.7</v>
      </c>
      <c r="J13" s="1">
        <v>1</v>
      </c>
      <c r="L13" s="10" t="s">
        <v>36</v>
      </c>
      <c r="M13" s="10">
        <v>42</v>
      </c>
      <c r="N13" s="10">
        <v>0.13230192248303668</v>
      </c>
      <c r="O13" s="10">
        <v>3.1500457734056353E-3</v>
      </c>
      <c r="P13" s="10"/>
      <c r="Q13" s="10"/>
      <c r="V13" s="10" t="s">
        <v>36</v>
      </c>
      <c r="W13" s="10">
        <v>42</v>
      </c>
      <c r="X13" s="10">
        <v>249.08518813701997</v>
      </c>
      <c r="Y13" s="10">
        <v>5.9305997175480947</v>
      </c>
      <c r="Z13" s="10"/>
      <c r="AA13" s="10"/>
    </row>
    <row r="14" spans="1:30" ht="16.5" thickBot="1" x14ac:dyDescent="0.25">
      <c r="A14">
        <v>35.5</v>
      </c>
      <c r="B14">
        <v>1.145</v>
      </c>
      <c r="C14" s="1">
        <v>1</v>
      </c>
      <c r="D14" s="1">
        <v>31</v>
      </c>
      <c r="E14" s="1">
        <v>30</v>
      </c>
      <c r="F14" s="1">
        <v>75</v>
      </c>
      <c r="G14" s="1">
        <v>5</v>
      </c>
      <c r="H14" s="1">
        <v>1</v>
      </c>
      <c r="I14" s="1">
        <v>3.6</v>
      </c>
      <c r="J14" s="1">
        <v>1</v>
      </c>
      <c r="L14" s="11" t="s">
        <v>37</v>
      </c>
      <c r="M14" s="11">
        <v>49</v>
      </c>
      <c r="N14" s="11">
        <v>0.26305200000000001</v>
      </c>
      <c r="O14" s="11"/>
      <c r="P14" s="11"/>
      <c r="Q14" s="11"/>
      <c r="V14" s="11" t="s">
        <v>37</v>
      </c>
      <c r="W14" s="11">
        <v>49</v>
      </c>
      <c r="X14" s="11">
        <v>18187.5098</v>
      </c>
      <c r="Y14" s="11"/>
      <c r="Z14" s="11"/>
      <c r="AA14" s="11"/>
    </row>
    <row r="15" spans="1:30" ht="16.5" thickBot="1" x14ac:dyDescent="0.25">
      <c r="A15">
        <v>34.700000000000003</v>
      </c>
      <c r="B15">
        <v>1.119</v>
      </c>
      <c r="C15" s="1">
        <v>1</v>
      </c>
      <c r="D15" s="1">
        <v>31</v>
      </c>
      <c r="E15" s="1">
        <v>31</v>
      </c>
      <c r="F15" s="1">
        <v>80</v>
      </c>
      <c r="G15" s="1">
        <v>11</v>
      </c>
      <c r="H15" s="1">
        <v>1</v>
      </c>
      <c r="I15" s="1">
        <v>5.6</v>
      </c>
      <c r="J15" s="1">
        <v>0</v>
      </c>
    </row>
    <row r="16" spans="1:30" ht="15.75" x14ac:dyDescent="0.2">
      <c r="A16">
        <v>35.5</v>
      </c>
      <c r="B16">
        <v>1.1459999999999999</v>
      </c>
      <c r="C16" s="1">
        <v>1</v>
      </c>
      <c r="D16" s="1">
        <v>31</v>
      </c>
      <c r="E16" s="1">
        <v>44</v>
      </c>
      <c r="F16" s="1">
        <v>70</v>
      </c>
      <c r="G16" s="1">
        <v>16</v>
      </c>
      <c r="H16" s="1">
        <v>1</v>
      </c>
      <c r="I16" s="1">
        <v>4.8</v>
      </c>
      <c r="J16" s="1">
        <v>0</v>
      </c>
      <c r="L16" s="12"/>
      <c r="M16" s="12" t="s">
        <v>43</v>
      </c>
      <c r="N16" s="12" t="s">
        <v>32</v>
      </c>
      <c r="O16" s="12" t="s">
        <v>44</v>
      </c>
      <c r="P16" s="12" t="s">
        <v>45</v>
      </c>
      <c r="Q16" s="12" t="s">
        <v>46</v>
      </c>
      <c r="R16" s="12" t="s">
        <v>47</v>
      </c>
      <c r="S16" s="12" t="s">
        <v>48</v>
      </c>
      <c r="T16" s="12" t="s">
        <v>49</v>
      </c>
      <c r="V16" s="12"/>
      <c r="W16" s="12" t="s">
        <v>43</v>
      </c>
      <c r="X16" s="12" t="s">
        <v>32</v>
      </c>
      <c r="Y16" s="12" t="s">
        <v>44</v>
      </c>
      <c r="Z16" s="12" t="s">
        <v>45</v>
      </c>
      <c r="AA16" s="12" t="s">
        <v>46</v>
      </c>
      <c r="AB16" s="12" t="s">
        <v>47</v>
      </c>
      <c r="AC16" s="12" t="s">
        <v>48</v>
      </c>
      <c r="AD16" s="12" t="s">
        <v>49</v>
      </c>
    </row>
    <row r="17" spans="1:30" ht="15.75" x14ac:dyDescent="0.2">
      <c r="A17">
        <v>35.200000000000003</v>
      </c>
      <c r="B17">
        <v>1.1359999999999999</v>
      </c>
      <c r="C17" s="1">
        <v>1</v>
      </c>
      <c r="D17" s="1">
        <v>31</v>
      </c>
      <c r="E17" s="1">
        <v>27</v>
      </c>
      <c r="F17" s="1">
        <v>90</v>
      </c>
      <c r="G17" s="1">
        <v>6</v>
      </c>
      <c r="H17" s="1">
        <v>1</v>
      </c>
      <c r="I17" s="1">
        <v>5.5</v>
      </c>
      <c r="J17" s="1">
        <v>0</v>
      </c>
      <c r="L17" s="10" t="s">
        <v>38</v>
      </c>
      <c r="M17" s="10">
        <v>0.94862387718438568</v>
      </c>
      <c r="N17" s="10">
        <v>8.1716771562214172E-2</v>
      </c>
      <c r="O17" s="10">
        <v>11.608680311876507</v>
      </c>
      <c r="P17" s="10">
        <v>1.0882066072837762E-14</v>
      </c>
      <c r="Q17" s="10">
        <v>0.78371275568128651</v>
      </c>
      <c r="R17" s="10">
        <v>1.1135349986874847</v>
      </c>
      <c r="S17" s="10">
        <v>0.78371275568128651</v>
      </c>
      <c r="T17" s="10">
        <v>1.1135349986874847</v>
      </c>
      <c r="V17" s="10" t="s">
        <v>38</v>
      </c>
      <c r="W17" s="10">
        <v>-4.8714544587187794</v>
      </c>
      <c r="X17" s="10">
        <v>3.545700710020335</v>
      </c>
      <c r="Y17" s="10">
        <v>-1.3739045839237911</v>
      </c>
      <c r="Z17" s="10">
        <v>0.17675990371725467</v>
      </c>
      <c r="AA17" s="10">
        <v>-12.026968185281191</v>
      </c>
      <c r="AB17" s="10">
        <v>2.2840592678436318</v>
      </c>
      <c r="AC17" s="10">
        <v>-12.026968185281191</v>
      </c>
      <c r="AD17" s="10">
        <v>2.2840592678436318</v>
      </c>
    </row>
    <row r="18" spans="1:30" ht="15.75" x14ac:dyDescent="0.2">
      <c r="A18">
        <v>40.4</v>
      </c>
      <c r="B18">
        <v>1.01</v>
      </c>
      <c r="C18" s="1">
        <v>1</v>
      </c>
      <c r="D18" s="1">
        <v>40</v>
      </c>
      <c r="E18" s="1">
        <v>32</v>
      </c>
      <c r="F18" s="1">
        <v>100</v>
      </c>
      <c r="G18" s="1">
        <v>8</v>
      </c>
      <c r="H18" s="1">
        <v>1</v>
      </c>
      <c r="I18" s="1">
        <v>5.7</v>
      </c>
      <c r="J18" s="1">
        <v>1</v>
      </c>
      <c r="L18" s="10" t="s">
        <v>3</v>
      </c>
      <c r="M18" s="10">
        <v>3.499502670290448E-3</v>
      </c>
      <c r="N18" s="10">
        <v>6.4925677403678862E-4</v>
      </c>
      <c r="O18" s="10">
        <v>5.3900133356054241</v>
      </c>
      <c r="P18" s="10">
        <v>2.9767069189295201E-6</v>
      </c>
      <c r="Q18" s="10">
        <v>2.1892494541758747E-3</v>
      </c>
      <c r="R18" s="10">
        <v>4.8097558864050212E-3</v>
      </c>
      <c r="S18" s="10">
        <v>2.1892494541758747E-3</v>
      </c>
      <c r="T18" s="10">
        <v>4.8097558864050212E-3</v>
      </c>
      <c r="V18" s="10" t="s">
        <v>3</v>
      </c>
      <c r="W18" s="10">
        <v>1.2284155048098966</v>
      </c>
      <c r="X18" s="10">
        <v>2.8171330813468291E-2</v>
      </c>
      <c r="Y18" s="10">
        <v>43.60516416294432</v>
      </c>
      <c r="Z18" s="10">
        <v>1.3201933389408255E-36</v>
      </c>
      <c r="AA18" s="10">
        <v>1.1715634575511906</v>
      </c>
      <c r="AB18" s="10">
        <v>1.2852675520686025</v>
      </c>
      <c r="AC18" s="10">
        <v>1.1715634575511906</v>
      </c>
      <c r="AD18" s="10">
        <v>1.2852675520686025</v>
      </c>
    </row>
    <row r="19" spans="1:30" ht="15.75" x14ac:dyDescent="0.2">
      <c r="A19">
        <v>42.7</v>
      </c>
      <c r="B19">
        <v>1.0680000000000001</v>
      </c>
      <c r="C19" s="1">
        <v>1</v>
      </c>
      <c r="D19" s="1">
        <v>40</v>
      </c>
      <c r="E19" s="1">
        <v>30</v>
      </c>
      <c r="F19" s="1">
        <v>100</v>
      </c>
      <c r="G19" s="1">
        <v>2</v>
      </c>
      <c r="H19" s="1">
        <v>1</v>
      </c>
      <c r="I19" s="1">
        <v>4.7</v>
      </c>
      <c r="J19" s="1">
        <v>0</v>
      </c>
      <c r="L19" s="10" t="s">
        <v>4</v>
      </c>
      <c r="M19" s="10">
        <v>5.5277380746407249E-4</v>
      </c>
      <c r="N19" s="10">
        <v>1.4459445856619024E-3</v>
      </c>
      <c r="O19" s="10">
        <v>0.38229252555417409</v>
      </c>
      <c r="P19" s="10">
        <v>0.70417210068627067</v>
      </c>
      <c r="Q19" s="10">
        <v>-2.3652605041496119E-3</v>
      </c>
      <c r="R19" s="10">
        <v>3.4708081190777569E-3</v>
      </c>
      <c r="S19" s="10">
        <v>-2.3652605041496119E-3</v>
      </c>
      <c r="T19" s="10">
        <v>3.4708081190777569E-3</v>
      </c>
      <c r="V19" s="10" t="s">
        <v>4</v>
      </c>
      <c r="W19" s="10">
        <v>3.6827942499583918E-2</v>
      </c>
      <c r="X19" s="10">
        <v>6.273971237505592E-2</v>
      </c>
      <c r="Y19" s="10">
        <v>0.58699571779079407</v>
      </c>
      <c r="Z19" s="10">
        <v>0.56034892823337712</v>
      </c>
      <c r="AA19" s="10">
        <v>-8.9785923084608463E-2</v>
      </c>
      <c r="AB19" s="10">
        <v>0.16344180808377629</v>
      </c>
      <c r="AC19" s="10">
        <v>-8.9785923084608463E-2</v>
      </c>
      <c r="AD19" s="10">
        <v>0.16344180808377629</v>
      </c>
    </row>
    <row r="20" spans="1:30" ht="15.75" x14ac:dyDescent="0.2">
      <c r="A20">
        <v>53.4</v>
      </c>
      <c r="B20">
        <v>1.1120000000000001</v>
      </c>
      <c r="C20" s="1">
        <v>1</v>
      </c>
      <c r="D20" s="1">
        <v>48</v>
      </c>
      <c r="E20" s="1">
        <v>48</v>
      </c>
      <c r="F20" s="1">
        <v>65</v>
      </c>
      <c r="G20" s="1">
        <v>6</v>
      </c>
      <c r="H20" s="1">
        <v>1</v>
      </c>
      <c r="I20" s="1">
        <v>3.8</v>
      </c>
      <c r="J20" s="1">
        <v>1</v>
      </c>
      <c r="L20" s="10" t="s">
        <v>5</v>
      </c>
      <c r="M20" s="10">
        <v>-1.8462553145368759E-3</v>
      </c>
      <c r="N20" s="10">
        <v>1.0252154676297679E-3</v>
      </c>
      <c r="O20" s="10">
        <v>-1.8008461370616065</v>
      </c>
      <c r="P20" s="10">
        <v>7.8910553902186875E-2</v>
      </c>
      <c r="Q20" s="10">
        <v>-3.9152238912069674E-3</v>
      </c>
      <c r="R20" s="10">
        <v>2.2271326213321556E-4</v>
      </c>
      <c r="S20" s="10">
        <v>-3.9152238912069674E-3</v>
      </c>
      <c r="T20" s="10">
        <v>2.2271326213321556E-4</v>
      </c>
      <c r="V20" s="10" t="s">
        <v>5</v>
      </c>
      <c r="W20" s="10">
        <v>-8.2157978513185431E-2</v>
      </c>
      <c r="X20" s="10">
        <v>4.4484224498897988E-2</v>
      </c>
      <c r="Y20" s="10">
        <v>-1.8469014451453625</v>
      </c>
      <c r="Z20" s="10">
        <v>7.1814722532508438E-2</v>
      </c>
      <c r="AA20" s="10">
        <v>-0.1719307780384795</v>
      </c>
      <c r="AB20" s="10">
        <v>7.6148210121086551E-3</v>
      </c>
      <c r="AC20" s="10">
        <v>-0.1719307780384795</v>
      </c>
      <c r="AD20" s="10">
        <v>7.6148210121086551E-3</v>
      </c>
    </row>
    <row r="21" spans="1:30" ht="15.75" x14ac:dyDescent="0.2">
      <c r="A21">
        <v>51.5</v>
      </c>
      <c r="B21">
        <v>1.0720000000000001</v>
      </c>
      <c r="C21" s="1">
        <v>1</v>
      </c>
      <c r="D21" s="1">
        <v>48</v>
      </c>
      <c r="E21" s="1">
        <v>30</v>
      </c>
      <c r="F21" s="1">
        <v>75</v>
      </c>
      <c r="G21" s="1">
        <v>9</v>
      </c>
      <c r="H21" s="1">
        <v>1</v>
      </c>
      <c r="I21" s="1">
        <v>3.8</v>
      </c>
      <c r="J21" s="1">
        <v>0</v>
      </c>
      <c r="L21" s="10" t="s">
        <v>6</v>
      </c>
      <c r="M21" s="10">
        <v>-4.1822879254405261E-4</v>
      </c>
      <c r="N21" s="10">
        <v>1.8278101282994377E-3</v>
      </c>
      <c r="O21" s="10">
        <v>-0.22881413450376561</v>
      </c>
      <c r="P21" s="10">
        <v>0.82012389798666652</v>
      </c>
      <c r="Q21" s="10">
        <v>-4.1068989686913844E-3</v>
      </c>
      <c r="R21" s="10">
        <v>3.2704413836032791E-3</v>
      </c>
      <c r="S21" s="10">
        <v>-4.1068989686913844E-3</v>
      </c>
      <c r="T21" s="10">
        <v>3.2704413836032791E-3</v>
      </c>
      <c r="V21" s="10" t="s">
        <v>6</v>
      </c>
      <c r="W21" s="10">
        <v>-7.7848452897062825E-2</v>
      </c>
      <c r="X21" s="10">
        <v>7.9308904962790139E-2</v>
      </c>
      <c r="Y21" s="10">
        <v>-0.98158527007260377</v>
      </c>
      <c r="Z21" s="10">
        <v>0.33192499687371424</v>
      </c>
      <c r="AA21" s="10">
        <v>-0.23790030287303665</v>
      </c>
      <c r="AB21" s="10">
        <v>8.2203397078911E-2</v>
      </c>
      <c r="AC21" s="10">
        <v>-0.23790030287303665</v>
      </c>
      <c r="AD21" s="10">
        <v>8.2203397078911E-2</v>
      </c>
    </row>
    <row r="22" spans="1:30" ht="15.75" x14ac:dyDescent="0.2">
      <c r="A22">
        <v>49.8</v>
      </c>
      <c r="B22">
        <v>1.0369999999999999</v>
      </c>
      <c r="C22" s="1">
        <v>1</v>
      </c>
      <c r="D22" s="1">
        <v>48</v>
      </c>
      <c r="E22" s="1">
        <v>36</v>
      </c>
      <c r="F22" s="1">
        <v>95</v>
      </c>
      <c r="G22" s="1">
        <v>8</v>
      </c>
      <c r="H22" s="1">
        <v>1</v>
      </c>
      <c r="I22" s="1">
        <v>5.2</v>
      </c>
      <c r="J22" s="1">
        <v>1</v>
      </c>
      <c r="L22" s="10" t="s">
        <v>7</v>
      </c>
      <c r="M22" s="10">
        <v>6.4664996148208267E-2</v>
      </c>
      <c r="N22" s="10">
        <v>1.8339669712288294E-2</v>
      </c>
      <c r="O22" s="10">
        <v>3.5259629624016728</v>
      </c>
      <c r="P22" s="10">
        <v>1.0348659908465242E-3</v>
      </c>
      <c r="Q22" s="10">
        <v>2.7654044266105626E-2</v>
      </c>
      <c r="R22" s="10">
        <v>0.10167594803031091</v>
      </c>
      <c r="S22" s="10">
        <v>2.7654044266105626E-2</v>
      </c>
      <c r="T22" s="10">
        <v>0.10167594803031091</v>
      </c>
      <c r="V22" s="10" t="s">
        <v>7</v>
      </c>
      <c r="W22" s="10">
        <v>2.9145083112459003</v>
      </c>
      <c r="X22" s="10">
        <v>0.79576051130325731</v>
      </c>
      <c r="Y22" s="10">
        <v>3.6625445342502134</v>
      </c>
      <c r="Z22" s="10">
        <v>6.935490244597128E-4</v>
      </c>
      <c r="AA22" s="10">
        <v>1.3085985835593454</v>
      </c>
      <c r="AB22" s="10">
        <v>4.5204180389324549</v>
      </c>
      <c r="AC22" s="10">
        <v>1.3085985835593454</v>
      </c>
      <c r="AD22" s="10">
        <v>4.5204180389324549</v>
      </c>
    </row>
    <row r="23" spans="1:30" ht="15.75" x14ac:dyDescent="0.2">
      <c r="A23">
        <v>68.3</v>
      </c>
      <c r="B23">
        <v>1.198</v>
      </c>
      <c r="C23" s="1">
        <v>1</v>
      </c>
      <c r="D23" s="1">
        <v>57</v>
      </c>
      <c r="E23" s="1">
        <v>27</v>
      </c>
      <c r="F23" s="1">
        <v>55</v>
      </c>
      <c r="G23" s="1">
        <v>3</v>
      </c>
      <c r="H23" s="1">
        <v>1</v>
      </c>
      <c r="I23" s="1">
        <v>3</v>
      </c>
      <c r="J23" s="1">
        <v>1</v>
      </c>
      <c r="L23" s="10" t="s">
        <v>8</v>
      </c>
      <c r="M23" s="10">
        <v>1.4654956444420752E-2</v>
      </c>
      <c r="N23" s="10">
        <v>1.3908897630199507E-2</v>
      </c>
      <c r="O23" s="10">
        <v>1.0536389607614463</v>
      </c>
      <c r="P23" s="10">
        <v>0.29807223223832158</v>
      </c>
      <c r="Q23" s="10">
        <v>-1.3414335369459717E-2</v>
      </c>
      <c r="R23" s="10">
        <v>4.272424825830122E-2</v>
      </c>
      <c r="S23" s="10">
        <v>-1.3414335369459717E-2</v>
      </c>
      <c r="T23" s="10">
        <v>4.272424825830122E-2</v>
      </c>
      <c r="V23" s="10" t="s">
        <v>8</v>
      </c>
      <c r="W23" s="10">
        <v>0.67632948244030267</v>
      </c>
      <c r="X23" s="10">
        <v>0.60350876888781324</v>
      </c>
      <c r="Y23" s="10">
        <v>1.1206622294597117</v>
      </c>
      <c r="Z23" s="10">
        <v>0.26879887643418288</v>
      </c>
      <c r="AA23" s="10">
        <v>-0.54160052154267946</v>
      </c>
      <c r="AB23" s="10">
        <v>1.8942594864232847</v>
      </c>
      <c r="AC23" s="10">
        <v>-0.54160052154267946</v>
      </c>
      <c r="AD23" s="10">
        <v>1.8942594864232847</v>
      </c>
    </row>
    <row r="24" spans="1:30" ht="16.5" thickBot="1" x14ac:dyDescent="0.25">
      <c r="A24">
        <v>65.400000000000006</v>
      </c>
      <c r="B24">
        <v>1.1479999999999999</v>
      </c>
      <c r="C24" s="1">
        <v>1</v>
      </c>
      <c r="D24" s="1">
        <v>57</v>
      </c>
      <c r="E24" s="1">
        <v>34</v>
      </c>
      <c r="F24" s="1">
        <v>90</v>
      </c>
      <c r="G24" s="1">
        <v>11</v>
      </c>
      <c r="H24" s="1">
        <v>1</v>
      </c>
      <c r="I24" s="1">
        <v>5.3</v>
      </c>
      <c r="J24" s="1">
        <v>1</v>
      </c>
      <c r="L24" s="11" t="s">
        <v>9</v>
      </c>
      <c r="M24" s="11">
        <v>1.4675988098542369E-3</v>
      </c>
      <c r="N24" s="11">
        <v>1.6109824944310614E-2</v>
      </c>
      <c r="O24" s="11">
        <v>9.1099612499050631E-2</v>
      </c>
      <c r="P24" s="11">
        <v>0.92784654706147784</v>
      </c>
      <c r="Q24" s="11">
        <v>-3.1043344145867204E-2</v>
      </c>
      <c r="R24" s="11">
        <v>3.397854176557568E-2</v>
      </c>
      <c r="S24" s="11">
        <v>-3.1043344145867204E-2</v>
      </c>
      <c r="T24" s="11">
        <v>3.397854176557568E-2</v>
      </c>
      <c r="V24" s="11" t="s">
        <v>9</v>
      </c>
      <c r="W24" s="11">
        <v>3.4504448199028981E-2</v>
      </c>
      <c r="X24" s="11">
        <v>0.69900727416595609</v>
      </c>
      <c r="Y24" s="11">
        <v>4.9362073148951302E-2</v>
      </c>
      <c r="Z24" s="11">
        <v>0.96086475323928</v>
      </c>
      <c r="AA24" s="11">
        <v>-1.3761493419322841</v>
      </c>
      <c r="AB24" s="11">
        <v>1.4451582383303423</v>
      </c>
      <c r="AC24" s="11">
        <v>-1.3761493419322841</v>
      </c>
      <c r="AD24" s="11">
        <v>1.4451582383303423</v>
      </c>
    </row>
    <row r="25" spans="1:30" ht="15.75" x14ac:dyDescent="0.2">
      <c r="A25">
        <v>78.400000000000006</v>
      </c>
      <c r="B25">
        <v>1.17</v>
      </c>
      <c r="C25" s="1">
        <v>1</v>
      </c>
      <c r="D25" s="1">
        <v>67</v>
      </c>
      <c r="E25" s="1">
        <v>44</v>
      </c>
      <c r="F25" s="1">
        <v>95</v>
      </c>
      <c r="G25" s="1">
        <v>9</v>
      </c>
      <c r="H25" s="1">
        <v>1</v>
      </c>
      <c r="I25" s="1">
        <v>4.4000000000000004</v>
      </c>
      <c r="J25" s="1">
        <v>0</v>
      </c>
    </row>
    <row r="26" spans="1:30" ht="15.75" x14ac:dyDescent="0.2">
      <c r="A26">
        <v>75.900000000000006</v>
      </c>
      <c r="B26">
        <v>1.133</v>
      </c>
      <c r="C26" s="1">
        <v>1</v>
      </c>
      <c r="D26" s="1">
        <v>67</v>
      </c>
      <c r="E26" s="1">
        <v>42</v>
      </c>
      <c r="F26" s="1">
        <v>95</v>
      </c>
      <c r="G26" s="1">
        <v>20</v>
      </c>
      <c r="H26" s="1">
        <v>1</v>
      </c>
      <c r="I26" s="1">
        <v>5.5</v>
      </c>
      <c r="J26" s="1">
        <v>0</v>
      </c>
    </row>
    <row r="27" spans="1:30" ht="15.75" x14ac:dyDescent="0.2">
      <c r="A27">
        <v>24</v>
      </c>
      <c r="B27">
        <v>1.044</v>
      </c>
      <c r="C27" s="1">
        <v>0</v>
      </c>
      <c r="D27" s="1">
        <v>23</v>
      </c>
      <c r="E27" s="1">
        <v>32</v>
      </c>
      <c r="F27" s="1">
        <v>85</v>
      </c>
      <c r="G27" s="1">
        <v>1</v>
      </c>
      <c r="H27" s="1">
        <v>0</v>
      </c>
      <c r="I27" s="1">
        <v>4.5999999999999996</v>
      </c>
      <c r="J27" s="1">
        <v>1</v>
      </c>
    </row>
    <row r="28" spans="1:30" ht="15.75" x14ac:dyDescent="0.2">
      <c r="A28">
        <v>23.3</v>
      </c>
      <c r="B28">
        <v>1.012</v>
      </c>
      <c r="C28" s="1">
        <v>0</v>
      </c>
      <c r="D28" s="1">
        <v>23</v>
      </c>
      <c r="E28" s="1">
        <v>41</v>
      </c>
      <c r="F28" s="1">
        <v>70</v>
      </c>
      <c r="G28" s="1">
        <v>4</v>
      </c>
      <c r="H28" s="1">
        <v>0</v>
      </c>
      <c r="I28" s="1">
        <v>4</v>
      </c>
      <c r="J28" s="1">
        <v>0</v>
      </c>
    </row>
    <row r="29" spans="1:30" ht="15.75" x14ac:dyDescent="0.2">
      <c r="A29">
        <v>24.1</v>
      </c>
      <c r="B29">
        <v>1.0489999999999999</v>
      </c>
      <c r="C29" s="1">
        <v>0</v>
      </c>
      <c r="D29" s="1">
        <v>23</v>
      </c>
      <c r="E29" s="1">
        <v>24</v>
      </c>
      <c r="F29" s="1">
        <v>90</v>
      </c>
      <c r="G29" s="1">
        <v>2</v>
      </c>
      <c r="H29" s="1">
        <v>0</v>
      </c>
      <c r="I29" s="1">
        <v>6.3</v>
      </c>
      <c r="J29" s="1">
        <v>0</v>
      </c>
    </row>
    <row r="30" spans="1:30" ht="15.75" x14ac:dyDescent="0.2">
      <c r="A30">
        <v>27.5</v>
      </c>
      <c r="B30">
        <v>0.88700000000000001</v>
      </c>
      <c r="C30" s="1">
        <v>0</v>
      </c>
      <c r="D30" s="1">
        <v>31</v>
      </c>
      <c r="E30" s="1">
        <v>52</v>
      </c>
      <c r="F30" s="1">
        <v>80</v>
      </c>
      <c r="G30" s="1">
        <v>7</v>
      </c>
      <c r="H30" s="1">
        <v>0</v>
      </c>
      <c r="I30" s="1">
        <v>3.9</v>
      </c>
      <c r="J30" s="1">
        <v>0</v>
      </c>
      <c r="L30" t="s">
        <v>50</v>
      </c>
    </row>
    <row r="31" spans="1:30" ht="16.5" thickBot="1" x14ac:dyDescent="0.25">
      <c r="A31">
        <v>27.1</v>
      </c>
      <c r="B31">
        <v>0.875</v>
      </c>
      <c r="C31" s="1">
        <v>0</v>
      </c>
      <c r="D31" s="1">
        <v>31</v>
      </c>
      <c r="E31" s="1">
        <v>25</v>
      </c>
      <c r="F31" s="1">
        <v>95</v>
      </c>
      <c r="G31" s="1">
        <v>4</v>
      </c>
      <c r="H31" s="1">
        <v>0</v>
      </c>
      <c r="I31" s="1">
        <v>5.6</v>
      </c>
      <c r="J31" s="1">
        <v>0</v>
      </c>
    </row>
    <row r="32" spans="1:30" ht="15.75" x14ac:dyDescent="0.2">
      <c r="A32">
        <v>27.7</v>
      </c>
      <c r="B32">
        <v>0.89500000000000002</v>
      </c>
      <c r="C32" s="1">
        <v>0</v>
      </c>
      <c r="D32" s="1">
        <v>31</v>
      </c>
      <c r="E32" s="1">
        <v>26</v>
      </c>
      <c r="F32" s="1">
        <v>80</v>
      </c>
      <c r="G32" s="1">
        <v>2</v>
      </c>
      <c r="H32" s="1">
        <v>0</v>
      </c>
      <c r="I32" s="1">
        <v>4.9000000000000004</v>
      </c>
      <c r="J32" s="1">
        <v>1</v>
      </c>
      <c r="L32" s="12"/>
      <c r="M32" s="12" t="s">
        <v>51</v>
      </c>
      <c r="N32" s="12" t="s">
        <v>52</v>
      </c>
    </row>
    <row r="33" spans="1:14" ht="15.75" x14ac:dyDescent="0.2">
      <c r="A33">
        <v>40.799999999999997</v>
      </c>
      <c r="B33">
        <v>1.0189999999999999</v>
      </c>
      <c r="C33" s="1">
        <v>0</v>
      </c>
      <c r="D33" s="1">
        <v>40</v>
      </c>
      <c r="E33" s="1">
        <v>44</v>
      </c>
      <c r="F33" s="1">
        <v>90</v>
      </c>
      <c r="G33" s="1">
        <v>4</v>
      </c>
      <c r="H33" s="1">
        <v>0</v>
      </c>
      <c r="I33" s="1">
        <v>5.7</v>
      </c>
      <c r="J33" s="1">
        <v>0</v>
      </c>
      <c r="L33" s="10" t="s">
        <v>53</v>
      </c>
      <c r="M33" s="10">
        <v>1.0668399999999998</v>
      </c>
      <c r="N33" s="10">
        <v>1.04836</v>
      </c>
    </row>
    <row r="34" spans="1:14" ht="15.75" x14ac:dyDescent="0.2">
      <c r="A34">
        <v>43.9</v>
      </c>
      <c r="B34">
        <v>1.097</v>
      </c>
      <c r="C34" s="1">
        <v>0</v>
      </c>
      <c r="D34" s="1">
        <v>40</v>
      </c>
      <c r="E34" s="1">
        <v>35</v>
      </c>
      <c r="F34" s="1">
        <v>80</v>
      </c>
      <c r="G34" s="1">
        <v>7</v>
      </c>
      <c r="H34" s="1">
        <v>0</v>
      </c>
      <c r="I34" s="1">
        <v>3.9</v>
      </c>
      <c r="J34" s="1">
        <v>1</v>
      </c>
      <c r="L34" s="10" t="s">
        <v>54</v>
      </c>
      <c r="M34" s="10">
        <v>4.3016399999999998E-3</v>
      </c>
      <c r="N34" s="10">
        <v>6.4809899999999998E-3</v>
      </c>
    </row>
    <row r="35" spans="1:14" ht="15.75" x14ac:dyDescent="0.2">
      <c r="A35">
        <v>41</v>
      </c>
      <c r="B35">
        <v>1.0249999999999999</v>
      </c>
      <c r="C35" s="1">
        <v>0</v>
      </c>
      <c r="D35" s="1">
        <v>40</v>
      </c>
      <c r="E35" s="1">
        <v>25</v>
      </c>
      <c r="F35" s="1">
        <v>80</v>
      </c>
      <c r="G35" s="1">
        <v>5</v>
      </c>
      <c r="H35" s="1">
        <v>0</v>
      </c>
      <c r="I35" s="1">
        <v>4.3</v>
      </c>
      <c r="J35" s="1">
        <v>0</v>
      </c>
      <c r="L35" s="10" t="s">
        <v>33</v>
      </c>
      <c r="M35" s="10">
        <v>25</v>
      </c>
      <c r="N35" s="10">
        <v>25</v>
      </c>
    </row>
    <row r="36" spans="1:14" ht="15.75" x14ac:dyDescent="0.2">
      <c r="A36">
        <v>48.7</v>
      </c>
      <c r="B36">
        <v>1.014</v>
      </c>
      <c r="C36" s="1">
        <v>0</v>
      </c>
      <c r="D36" s="1">
        <v>48</v>
      </c>
      <c r="E36" s="1">
        <v>36</v>
      </c>
      <c r="F36" s="1">
        <v>90</v>
      </c>
      <c r="G36" s="1">
        <v>16</v>
      </c>
      <c r="H36" s="1">
        <v>0</v>
      </c>
      <c r="I36" s="1">
        <v>5.7</v>
      </c>
      <c r="J36" s="1">
        <v>1</v>
      </c>
      <c r="L36" s="10" t="s">
        <v>55</v>
      </c>
      <c r="M36" s="10">
        <v>5.3913150000000007E-3</v>
      </c>
      <c r="N36" s="10"/>
    </row>
    <row r="37" spans="1:14" ht="15.75" x14ac:dyDescent="0.2">
      <c r="A37">
        <v>49.4</v>
      </c>
      <c r="B37">
        <v>1.0289999999999999</v>
      </c>
      <c r="C37" s="1">
        <v>0</v>
      </c>
      <c r="D37" s="1">
        <v>48</v>
      </c>
      <c r="E37" s="1">
        <v>45</v>
      </c>
      <c r="F37" s="1">
        <v>90</v>
      </c>
      <c r="G37" s="1">
        <v>18</v>
      </c>
      <c r="H37" s="1">
        <v>0</v>
      </c>
      <c r="I37" s="1">
        <v>4.3</v>
      </c>
      <c r="J37" s="1">
        <v>0</v>
      </c>
      <c r="L37" s="10" t="s">
        <v>56</v>
      </c>
      <c r="M37" s="10">
        <v>0</v>
      </c>
      <c r="N37" s="10"/>
    </row>
    <row r="38" spans="1:14" ht="15.75" x14ac:dyDescent="0.2">
      <c r="A38">
        <v>64.400000000000006</v>
      </c>
      <c r="B38">
        <v>1.1299999999999999</v>
      </c>
      <c r="C38" s="1">
        <v>0</v>
      </c>
      <c r="D38" s="1">
        <v>57</v>
      </c>
      <c r="E38" s="1">
        <v>34</v>
      </c>
      <c r="F38" s="1">
        <v>85</v>
      </c>
      <c r="G38" s="1">
        <v>8</v>
      </c>
      <c r="H38" s="1">
        <v>0</v>
      </c>
      <c r="I38" s="1">
        <v>5.7</v>
      </c>
      <c r="J38" s="1">
        <v>0</v>
      </c>
      <c r="L38" s="10" t="s">
        <v>39</v>
      </c>
      <c r="M38" s="10">
        <v>48</v>
      </c>
      <c r="N38" s="10"/>
    </row>
    <row r="39" spans="1:14" ht="15.75" x14ac:dyDescent="0.2">
      <c r="A39">
        <v>64.5</v>
      </c>
      <c r="B39">
        <v>1.1319999999999999</v>
      </c>
      <c r="C39" s="1">
        <v>0</v>
      </c>
      <c r="D39" s="1">
        <v>57</v>
      </c>
      <c r="E39" s="1">
        <v>42</v>
      </c>
      <c r="F39" s="1">
        <v>100</v>
      </c>
      <c r="G39" s="1">
        <v>16</v>
      </c>
      <c r="H39" s="1">
        <v>0</v>
      </c>
      <c r="I39" s="1">
        <v>5.5</v>
      </c>
      <c r="J39" s="1">
        <v>1</v>
      </c>
      <c r="L39" s="10" t="s">
        <v>44</v>
      </c>
      <c r="M39" s="10">
        <v>0.88983527837444776</v>
      </c>
      <c r="N39" s="10"/>
    </row>
    <row r="40" spans="1:14" ht="15.75" x14ac:dyDescent="0.2">
      <c r="A40">
        <v>58.9</v>
      </c>
      <c r="B40">
        <v>1.0329999999999999</v>
      </c>
      <c r="C40" s="1">
        <v>0</v>
      </c>
      <c r="D40" s="1">
        <v>57</v>
      </c>
      <c r="E40" s="1">
        <v>52</v>
      </c>
      <c r="F40" s="1">
        <v>95</v>
      </c>
      <c r="G40" s="1">
        <v>22</v>
      </c>
      <c r="H40" s="1">
        <v>0</v>
      </c>
      <c r="I40" s="1">
        <v>4.5</v>
      </c>
      <c r="J40" s="1">
        <v>0</v>
      </c>
      <c r="L40" s="10" t="s">
        <v>57</v>
      </c>
      <c r="M40" s="10">
        <v>0.18899628704919752</v>
      </c>
      <c r="N40" s="10"/>
    </row>
    <row r="41" spans="1:14" ht="15.75" x14ac:dyDescent="0.2">
      <c r="A41">
        <v>57.9</v>
      </c>
      <c r="B41">
        <v>1.016</v>
      </c>
      <c r="C41" s="1">
        <v>0</v>
      </c>
      <c r="D41" s="1">
        <v>57</v>
      </c>
      <c r="E41" s="1">
        <v>35</v>
      </c>
      <c r="F41" s="1">
        <v>90</v>
      </c>
      <c r="G41" s="1">
        <v>9</v>
      </c>
      <c r="H41" s="1">
        <v>0</v>
      </c>
      <c r="I41" s="1">
        <v>5.5</v>
      </c>
      <c r="J41" s="1">
        <v>1</v>
      </c>
      <c r="L41" s="10" t="s">
        <v>58</v>
      </c>
      <c r="M41" s="10">
        <v>1.6772241961243386</v>
      </c>
      <c r="N41" s="10"/>
    </row>
    <row r="42" spans="1:14" ht="15.75" x14ac:dyDescent="0.2">
      <c r="A42">
        <v>59</v>
      </c>
      <c r="B42">
        <v>1.0349999999999999</v>
      </c>
      <c r="C42" s="1">
        <v>0</v>
      </c>
      <c r="D42" s="1">
        <v>57</v>
      </c>
      <c r="E42" s="1">
        <v>45</v>
      </c>
      <c r="F42" s="1">
        <v>95</v>
      </c>
      <c r="G42" s="1">
        <v>11</v>
      </c>
      <c r="H42" s="1">
        <v>0</v>
      </c>
      <c r="I42" s="1">
        <v>4.5</v>
      </c>
      <c r="J42" s="1">
        <v>0</v>
      </c>
      <c r="L42" s="10" t="s">
        <v>59</v>
      </c>
      <c r="M42" s="10">
        <v>0.37799257409839504</v>
      </c>
      <c r="N42" s="10"/>
    </row>
    <row r="43" spans="1:14" ht="16.5" thickBot="1" x14ac:dyDescent="0.25">
      <c r="A43">
        <v>63.3</v>
      </c>
      <c r="B43">
        <v>1.111</v>
      </c>
      <c r="C43" s="1">
        <v>0</v>
      </c>
      <c r="D43" s="1">
        <v>57</v>
      </c>
      <c r="E43" s="1">
        <v>45</v>
      </c>
      <c r="F43" s="1">
        <v>90</v>
      </c>
      <c r="G43" s="1">
        <v>16</v>
      </c>
      <c r="H43" s="1">
        <v>0</v>
      </c>
      <c r="I43" s="1">
        <v>5.2</v>
      </c>
      <c r="J43" s="1">
        <v>1</v>
      </c>
      <c r="L43" s="11" t="s">
        <v>60</v>
      </c>
      <c r="M43" s="11">
        <v>2.0106347576242314</v>
      </c>
      <c r="N43" s="11"/>
    </row>
    <row r="44" spans="1:14" ht="15.75" x14ac:dyDescent="0.2">
      <c r="A44">
        <v>56.8</v>
      </c>
      <c r="B44">
        <v>0.996</v>
      </c>
      <c r="C44" s="1">
        <v>0</v>
      </c>
      <c r="D44" s="1">
        <v>57</v>
      </c>
      <c r="E44" s="1">
        <v>39</v>
      </c>
      <c r="F44" s="1">
        <v>75</v>
      </c>
      <c r="G44" s="1">
        <v>20</v>
      </c>
      <c r="H44" s="1">
        <v>0</v>
      </c>
      <c r="I44" s="1">
        <v>3.9</v>
      </c>
      <c r="J44" s="1">
        <v>1</v>
      </c>
    </row>
    <row r="45" spans="1:14" ht="15.75" x14ac:dyDescent="0.2">
      <c r="A45">
        <v>58</v>
      </c>
      <c r="B45">
        <v>1.0169999999999999</v>
      </c>
      <c r="C45" s="1">
        <v>0</v>
      </c>
      <c r="D45" s="1">
        <v>57</v>
      </c>
      <c r="E45" s="1">
        <v>37</v>
      </c>
      <c r="F45" s="1">
        <v>95</v>
      </c>
      <c r="G45" s="1">
        <v>5</v>
      </c>
      <c r="H45" s="1">
        <v>0</v>
      </c>
      <c r="I45" s="1">
        <v>5.5</v>
      </c>
      <c r="J45" s="1">
        <v>1</v>
      </c>
    </row>
    <row r="46" spans="1:14" ht="15.75" x14ac:dyDescent="0.2">
      <c r="A46">
        <v>62.4</v>
      </c>
      <c r="B46">
        <v>1.0940000000000001</v>
      </c>
      <c r="C46" s="1">
        <v>0</v>
      </c>
      <c r="D46" s="1">
        <v>57</v>
      </c>
      <c r="E46" s="1">
        <v>41</v>
      </c>
      <c r="F46" s="1">
        <v>95</v>
      </c>
      <c r="G46" s="1">
        <v>21</v>
      </c>
      <c r="H46" s="1">
        <v>0</v>
      </c>
      <c r="I46" s="1">
        <v>6.6</v>
      </c>
      <c r="J46" s="1">
        <v>0</v>
      </c>
    </row>
    <row r="47" spans="1:14" ht="15.75" x14ac:dyDescent="0.2">
      <c r="A47">
        <v>63.8</v>
      </c>
      <c r="B47">
        <v>1.1200000000000001</v>
      </c>
      <c r="C47" s="1">
        <v>0</v>
      </c>
      <c r="D47" s="1">
        <v>57</v>
      </c>
      <c r="E47" s="1">
        <v>38</v>
      </c>
      <c r="F47" s="1">
        <v>80</v>
      </c>
      <c r="G47" s="1">
        <v>12</v>
      </c>
      <c r="H47" s="1">
        <v>0</v>
      </c>
      <c r="I47" s="1">
        <v>4.5999999999999996</v>
      </c>
      <c r="J47" s="1">
        <v>0</v>
      </c>
    </row>
    <row r="48" spans="1:14" ht="15.75" x14ac:dyDescent="0.2">
      <c r="A48">
        <v>79</v>
      </c>
      <c r="B48">
        <v>1.179</v>
      </c>
      <c r="C48" s="1">
        <v>0</v>
      </c>
      <c r="D48" s="1">
        <v>67</v>
      </c>
      <c r="E48" s="1">
        <v>36</v>
      </c>
      <c r="F48" s="1">
        <v>70</v>
      </c>
      <c r="G48" s="1">
        <v>12</v>
      </c>
      <c r="H48" s="1">
        <v>0</v>
      </c>
      <c r="I48" s="1">
        <v>4.5</v>
      </c>
      <c r="J48" s="1">
        <v>1</v>
      </c>
    </row>
    <row r="49" spans="1:10" ht="15.75" x14ac:dyDescent="0.2">
      <c r="A49">
        <v>77</v>
      </c>
      <c r="B49">
        <v>1.149</v>
      </c>
      <c r="C49" s="1">
        <v>0</v>
      </c>
      <c r="D49" s="1">
        <v>67</v>
      </c>
      <c r="E49" s="1">
        <v>49</v>
      </c>
      <c r="F49" s="1">
        <v>100</v>
      </c>
      <c r="G49" s="1">
        <v>10</v>
      </c>
      <c r="H49" s="1">
        <v>0</v>
      </c>
      <c r="I49" s="1">
        <v>4</v>
      </c>
      <c r="J49" s="1">
        <v>1</v>
      </c>
    </row>
    <row r="50" spans="1:10" ht="15.75" x14ac:dyDescent="0.2">
      <c r="A50">
        <v>74.8</v>
      </c>
      <c r="B50">
        <v>1.1160000000000001</v>
      </c>
      <c r="C50" s="1">
        <v>0</v>
      </c>
      <c r="D50" s="1">
        <v>67</v>
      </c>
      <c r="E50" s="1">
        <v>43</v>
      </c>
      <c r="F50" s="1">
        <v>95</v>
      </c>
      <c r="G50" s="1">
        <v>13</v>
      </c>
      <c r="H50" s="1">
        <v>0</v>
      </c>
      <c r="I50" s="1">
        <v>6.3</v>
      </c>
      <c r="J50" s="1">
        <v>1</v>
      </c>
    </row>
    <row r="51" spans="1:10" ht="15.75" x14ac:dyDescent="0.2">
      <c r="A51">
        <v>76</v>
      </c>
      <c r="B51">
        <v>1.135</v>
      </c>
      <c r="C51" s="1">
        <v>0</v>
      </c>
      <c r="D51" s="1">
        <v>67</v>
      </c>
      <c r="E51" s="1">
        <v>52</v>
      </c>
      <c r="F51" s="1">
        <v>95</v>
      </c>
      <c r="G51" s="1">
        <v>5</v>
      </c>
      <c r="H51" s="1">
        <v>0</v>
      </c>
      <c r="I51" s="1">
        <v>5.4</v>
      </c>
      <c r="J51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